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830" yWindow="45" windowWidth="20115" windowHeight="12765" activeTab="1"/>
  </bookViews>
  <sheets>
    <sheet name="Instructions" sheetId="2" r:id="rId1"/>
    <sheet name="Blank Time Chart" sheetId="3" r:id="rId2"/>
    <sheet name="Example Time Chart" sheetId="4" r:id="rId3"/>
  </sheets>
  <definedNames>
    <definedName name="_xlnm.Print_Area" localSheetId="1">'Blank Time Chart'!$A$1:$AD$69</definedName>
    <definedName name="_xlnm.Print_Area" localSheetId="2">'Example Time Chart'!$A$1:$AD$68</definedName>
  </definedNames>
  <calcPr calcId="125725"/>
</workbook>
</file>

<file path=xl/calcChain.xml><?xml version="1.0" encoding="utf-8"?>
<calcChain xmlns="http://schemas.openxmlformats.org/spreadsheetml/2006/main">
  <c r="E60" i="3"/>
  <c r="E64"/>
  <c r="C64"/>
  <c r="D64" s="1"/>
  <c r="C63"/>
  <c r="B64"/>
  <c r="L33"/>
  <c r="H38"/>
  <c r="AK36"/>
  <c r="AJ36"/>
  <c r="AI36"/>
  <c r="AG36"/>
  <c r="AD36"/>
  <c r="AB36"/>
  <c r="Z36"/>
  <c r="V36"/>
  <c r="AH36" s="1"/>
  <c r="T36"/>
  <c r="R36"/>
  <c r="P36"/>
  <c r="N36"/>
  <c r="X36" s="1"/>
  <c r="L36"/>
  <c r="H36"/>
  <c r="B62" l="1"/>
  <c r="N35" l="1"/>
  <c r="N34"/>
  <c r="AK33"/>
  <c r="AJ33"/>
  <c r="AI33"/>
  <c r="AH33"/>
  <c r="AG33"/>
  <c r="AD33"/>
  <c r="AB33"/>
  <c r="Z33"/>
  <c r="X33"/>
  <c r="T33"/>
  <c r="R33"/>
  <c r="P33"/>
  <c r="N33"/>
  <c r="V33"/>
  <c r="H33"/>
  <c r="G31" i="4"/>
  <c r="F31"/>
  <c r="E31"/>
  <c r="D31"/>
  <c r="C31"/>
  <c r="G31" i="3"/>
  <c r="F31"/>
  <c r="E31"/>
  <c r="D31"/>
  <c r="C31"/>
  <c r="AI34"/>
  <c r="AI35"/>
  <c r="AI37"/>
  <c r="AI39"/>
  <c r="AI41"/>
  <c r="AI42"/>
  <c r="AI43"/>
  <c r="AI44"/>
  <c r="AI45"/>
  <c r="AI46"/>
  <c r="AI47"/>
  <c r="AI48"/>
  <c r="AI49"/>
  <c r="AI50"/>
  <c r="AI51"/>
  <c r="AI52"/>
  <c r="AI32"/>
  <c r="V34"/>
  <c r="V35"/>
  <c r="V37"/>
  <c r="V38"/>
  <c r="V39"/>
  <c r="V40"/>
  <c r="V41"/>
  <c r="V42"/>
  <c r="V43"/>
  <c r="V44"/>
  <c r="V45"/>
  <c r="V46"/>
  <c r="V47"/>
  <c r="V48"/>
  <c r="V49"/>
  <c r="V50"/>
  <c r="V51"/>
  <c r="V52"/>
  <c r="C62" i="4"/>
  <c r="AA40"/>
  <c r="AA32"/>
  <c r="Y40"/>
  <c r="Y32"/>
  <c r="W32"/>
  <c r="U33"/>
  <c r="C65"/>
  <c r="B65"/>
  <c r="D65" s="1"/>
  <c r="C64"/>
  <c r="B64"/>
  <c r="G64" s="1"/>
  <c r="I64" s="1"/>
  <c r="C63"/>
  <c r="B63"/>
  <c r="G63" s="1"/>
  <c r="I63" s="1"/>
  <c r="B62"/>
  <c r="G62" s="1"/>
  <c r="I62" s="1"/>
  <c r="C61"/>
  <c r="B61"/>
  <c r="G61" s="1"/>
  <c r="I61" s="1"/>
  <c r="C60"/>
  <c r="B60"/>
  <c r="G60" s="1"/>
  <c r="I60" s="1"/>
  <c r="C59"/>
  <c r="B59"/>
  <c r="G59" s="1"/>
  <c r="I59" s="1"/>
  <c r="C58"/>
  <c r="B58"/>
  <c r="G58" s="1"/>
  <c r="I58" s="1"/>
  <c r="C57"/>
  <c r="G57"/>
  <c r="I57" s="1"/>
  <c r="G56"/>
  <c r="I56" s="1"/>
  <c r="G55"/>
  <c r="I55" s="1"/>
  <c r="J55" s="1"/>
  <c r="AK51"/>
  <c r="AJ51"/>
  <c r="AI51"/>
  <c r="AH51"/>
  <c r="AG51"/>
  <c r="AD51"/>
  <c r="AB51"/>
  <c r="Z51"/>
  <c r="X51"/>
  <c r="V51"/>
  <c r="T51"/>
  <c r="R51"/>
  <c r="P51"/>
  <c r="N51"/>
  <c r="L51"/>
  <c r="H51"/>
  <c r="AK50"/>
  <c r="AJ50"/>
  <c r="AI50"/>
  <c r="AH50"/>
  <c r="AG50"/>
  <c r="AD50"/>
  <c r="AB50"/>
  <c r="Z50"/>
  <c r="X50"/>
  <c r="V50"/>
  <c r="T50"/>
  <c r="R50"/>
  <c r="P50"/>
  <c r="N50"/>
  <c r="L50"/>
  <c r="H50"/>
  <c r="AK49"/>
  <c r="AJ49"/>
  <c r="AI49"/>
  <c r="AH49"/>
  <c r="AG49"/>
  <c r="AD49"/>
  <c r="AB49"/>
  <c r="Z49"/>
  <c r="X49"/>
  <c r="V49"/>
  <c r="T49"/>
  <c r="R49"/>
  <c r="P49"/>
  <c r="N49"/>
  <c r="L49"/>
  <c r="H49"/>
  <c r="AK48"/>
  <c r="AI48"/>
  <c r="AG48"/>
  <c r="AD48"/>
  <c r="Z48"/>
  <c r="V48"/>
  <c r="T48"/>
  <c r="R48"/>
  <c r="P48"/>
  <c r="N48"/>
  <c r="L48"/>
  <c r="H48"/>
  <c r="AK47"/>
  <c r="AI47"/>
  <c r="AG47"/>
  <c r="AD47"/>
  <c r="Z47"/>
  <c r="V47"/>
  <c r="T47"/>
  <c r="R47"/>
  <c r="P47"/>
  <c r="N47"/>
  <c r="L47"/>
  <c r="H47"/>
  <c r="AK46"/>
  <c r="AI46"/>
  <c r="AG46"/>
  <c r="AD46"/>
  <c r="Z46"/>
  <c r="V46"/>
  <c r="T46"/>
  <c r="R46"/>
  <c r="P46"/>
  <c r="N46"/>
  <c r="L46"/>
  <c r="H46"/>
  <c r="AI45"/>
  <c r="AG45"/>
  <c r="Z45"/>
  <c r="V45"/>
  <c r="T45"/>
  <c r="R45"/>
  <c r="P45"/>
  <c r="N45"/>
  <c r="L45"/>
  <c r="H45"/>
  <c r="AI44"/>
  <c r="AG44"/>
  <c r="Z44"/>
  <c r="V44"/>
  <c r="T44"/>
  <c r="R44"/>
  <c r="P44"/>
  <c r="N44"/>
  <c r="L44"/>
  <c r="H44"/>
  <c r="AI43"/>
  <c r="AG43"/>
  <c r="Z43"/>
  <c r="V43"/>
  <c r="T43"/>
  <c r="R43"/>
  <c r="P43"/>
  <c r="N43"/>
  <c r="L43"/>
  <c r="H43"/>
  <c r="AI42"/>
  <c r="AG42"/>
  <c r="Z42"/>
  <c r="V42"/>
  <c r="T42"/>
  <c r="R42"/>
  <c r="P42"/>
  <c r="N42"/>
  <c r="L42"/>
  <c r="H42"/>
  <c r="AI41"/>
  <c r="AG41"/>
  <c r="Z41"/>
  <c r="V41"/>
  <c r="T41"/>
  <c r="R41"/>
  <c r="P41"/>
  <c r="N41"/>
  <c r="L41"/>
  <c r="H41"/>
  <c r="AK40"/>
  <c r="AJ40"/>
  <c r="AI40"/>
  <c r="AH40"/>
  <c r="AG40"/>
  <c r="AD40"/>
  <c r="AB40"/>
  <c r="Z40"/>
  <c r="X40"/>
  <c r="V40"/>
  <c r="T40"/>
  <c r="R40"/>
  <c r="P40"/>
  <c r="N40"/>
  <c r="L40"/>
  <c r="H40"/>
  <c r="AK39"/>
  <c r="AG39"/>
  <c r="AD39"/>
  <c r="V39"/>
  <c r="T39"/>
  <c r="R39"/>
  <c r="P39"/>
  <c r="N39"/>
  <c r="L39"/>
  <c r="H39"/>
  <c r="AK38"/>
  <c r="AG38"/>
  <c r="AD38"/>
  <c r="V38"/>
  <c r="T38"/>
  <c r="R38"/>
  <c r="P38"/>
  <c r="N38"/>
  <c r="L38"/>
  <c r="H38"/>
  <c r="AK37"/>
  <c r="AG37"/>
  <c r="AD37"/>
  <c r="V37"/>
  <c r="T37"/>
  <c r="R37"/>
  <c r="P37"/>
  <c r="N37"/>
  <c r="L37"/>
  <c r="H37"/>
  <c r="AK36"/>
  <c r="AI36"/>
  <c r="AG36"/>
  <c r="AD36"/>
  <c r="Z36"/>
  <c r="V36"/>
  <c r="T36"/>
  <c r="R36"/>
  <c r="P36"/>
  <c r="N36"/>
  <c r="L36"/>
  <c r="H36"/>
  <c r="AK35"/>
  <c r="AG35"/>
  <c r="AD35"/>
  <c r="V35"/>
  <c r="T35"/>
  <c r="R35"/>
  <c r="P35"/>
  <c r="N35"/>
  <c r="L35"/>
  <c r="H35"/>
  <c r="AK34"/>
  <c r="AG34"/>
  <c r="AD34"/>
  <c r="V34"/>
  <c r="T34"/>
  <c r="R34"/>
  <c r="P34"/>
  <c r="N34"/>
  <c r="L34"/>
  <c r="H34"/>
  <c r="AK33"/>
  <c r="AJ33"/>
  <c r="AH33"/>
  <c r="AG33"/>
  <c r="AD33"/>
  <c r="AB33"/>
  <c r="X33"/>
  <c r="V33"/>
  <c r="T33"/>
  <c r="R33"/>
  <c r="P33"/>
  <c r="N33"/>
  <c r="L33"/>
  <c r="H33"/>
  <c r="AK32"/>
  <c r="AJ32"/>
  <c r="AI32"/>
  <c r="AH32"/>
  <c r="AG32"/>
  <c r="AD32"/>
  <c r="AB32"/>
  <c r="AA34" s="1"/>
  <c r="Z32"/>
  <c r="Y34" s="1"/>
  <c r="X32"/>
  <c r="W34" s="1"/>
  <c r="V32"/>
  <c r="T32"/>
  <c r="R32"/>
  <c r="P32"/>
  <c r="N32"/>
  <c r="L32"/>
  <c r="H32"/>
  <c r="T34" i="3"/>
  <c r="T35"/>
  <c r="T37"/>
  <c r="T38"/>
  <c r="T39"/>
  <c r="T40"/>
  <c r="T41"/>
  <c r="T42"/>
  <c r="T43"/>
  <c r="T44"/>
  <c r="T45"/>
  <c r="T46"/>
  <c r="T47"/>
  <c r="T48"/>
  <c r="T49"/>
  <c r="T50"/>
  <c r="T51"/>
  <c r="T52"/>
  <c r="R34"/>
  <c r="R35"/>
  <c r="R37"/>
  <c r="R38"/>
  <c r="R39"/>
  <c r="R40"/>
  <c r="R41"/>
  <c r="R42"/>
  <c r="R43"/>
  <c r="R44"/>
  <c r="R45"/>
  <c r="R46"/>
  <c r="R47"/>
  <c r="R48"/>
  <c r="R49"/>
  <c r="R50"/>
  <c r="R51"/>
  <c r="R52"/>
  <c r="P34"/>
  <c r="P35"/>
  <c r="P37"/>
  <c r="P38"/>
  <c r="P39"/>
  <c r="P40"/>
  <c r="P41"/>
  <c r="P42"/>
  <c r="P43"/>
  <c r="P44"/>
  <c r="P45"/>
  <c r="P46"/>
  <c r="P47"/>
  <c r="P48"/>
  <c r="P49"/>
  <c r="P50"/>
  <c r="P51"/>
  <c r="P52"/>
  <c r="N37"/>
  <c r="N38"/>
  <c r="N39"/>
  <c r="N40"/>
  <c r="N41"/>
  <c r="N42"/>
  <c r="N43"/>
  <c r="N44"/>
  <c r="N45"/>
  <c r="N46"/>
  <c r="N47"/>
  <c r="N48"/>
  <c r="N49"/>
  <c r="N50"/>
  <c r="N51"/>
  <c r="N52"/>
  <c r="L34"/>
  <c r="L35"/>
  <c r="L37"/>
  <c r="L38"/>
  <c r="L39"/>
  <c r="L40"/>
  <c r="L41"/>
  <c r="L42"/>
  <c r="L43"/>
  <c r="L44"/>
  <c r="L45"/>
  <c r="L46"/>
  <c r="L47"/>
  <c r="L48"/>
  <c r="L49"/>
  <c r="L50"/>
  <c r="L51"/>
  <c r="L52"/>
  <c r="T32"/>
  <c r="R32"/>
  <c r="P32"/>
  <c r="N32"/>
  <c r="L32"/>
  <c r="V32" s="1"/>
  <c r="C62"/>
  <c r="G67"/>
  <c r="B63"/>
  <c r="G60"/>
  <c r="I60" s="1"/>
  <c r="G59"/>
  <c r="I59" s="1"/>
  <c r="D58"/>
  <c r="D57"/>
  <c r="G64"/>
  <c r="I64" s="1"/>
  <c r="J64" s="1"/>
  <c r="G63"/>
  <c r="I63" s="1"/>
  <c r="D63"/>
  <c r="G62"/>
  <c r="I62" s="1"/>
  <c r="G61"/>
  <c r="I61" s="1"/>
  <c r="D60"/>
  <c r="G58"/>
  <c r="I58" s="1"/>
  <c r="G56"/>
  <c r="I56" s="1"/>
  <c r="J56" s="1"/>
  <c r="AK52"/>
  <c r="AJ52"/>
  <c r="AH52"/>
  <c r="AG52"/>
  <c r="AD52"/>
  <c r="AB52"/>
  <c r="Z52"/>
  <c r="X52"/>
  <c r="H52"/>
  <c r="AK51"/>
  <c r="AJ51"/>
  <c r="AH51"/>
  <c r="AG51"/>
  <c r="AD51"/>
  <c r="AB51"/>
  <c r="Z51"/>
  <c r="X51"/>
  <c r="H51"/>
  <c r="AK50"/>
  <c r="AJ50"/>
  <c r="AH50"/>
  <c r="AG50"/>
  <c r="AD50"/>
  <c r="AB50"/>
  <c r="Z50"/>
  <c r="X50"/>
  <c r="H50"/>
  <c r="AK49"/>
  <c r="AG49"/>
  <c r="AD49"/>
  <c r="Z49"/>
  <c r="H49"/>
  <c r="AK48"/>
  <c r="AG48"/>
  <c r="AD48"/>
  <c r="Z48"/>
  <c r="H48"/>
  <c r="AK47"/>
  <c r="AG47"/>
  <c r="AD47"/>
  <c r="Z47"/>
  <c r="H47"/>
  <c r="AG46"/>
  <c r="Z46"/>
  <c r="H46"/>
  <c r="AG45"/>
  <c r="Z45"/>
  <c r="H45"/>
  <c r="AG44"/>
  <c r="Z44"/>
  <c r="H44"/>
  <c r="AG43"/>
  <c r="Z43"/>
  <c r="H43"/>
  <c r="AG42"/>
  <c r="Z42"/>
  <c r="H42"/>
  <c r="AK41"/>
  <c r="AG41"/>
  <c r="AD41"/>
  <c r="AH41"/>
  <c r="X41"/>
  <c r="H41"/>
  <c r="AK40"/>
  <c r="AG40"/>
  <c r="AD40"/>
  <c r="H40"/>
  <c r="AK39"/>
  <c r="AG39"/>
  <c r="AD39"/>
  <c r="H39"/>
  <c r="AK38"/>
  <c r="AG38"/>
  <c r="AD38"/>
  <c r="AK37"/>
  <c r="AG37"/>
  <c r="AD37"/>
  <c r="Z37"/>
  <c r="H37"/>
  <c r="AK35"/>
  <c r="AG35"/>
  <c r="AD35"/>
  <c r="H35"/>
  <c r="AK34"/>
  <c r="AG34"/>
  <c r="AD34"/>
  <c r="H34"/>
  <c r="AK32"/>
  <c r="AG32"/>
  <c r="AD32"/>
  <c r="H32"/>
  <c r="J56" i="4" l="1"/>
  <c r="J57" s="1"/>
  <c r="J58" s="1"/>
  <c r="J59" s="1"/>
  <c r="J60" s="1"/>
  <c r="J61" s="1"/>
  <c r="J62" s="1"/>
  <c r="J63" s="1"/>
  <c r="J64" s="1"/>
  <c r="G66"/>
  <c r="I66" s="1"/>
  <c r="G65"/>
  <c r="I65" s="1"/>
  <c r="J65" s="1"/>
  <c r="AB34"/>
  <c r="AA35" s="1"/>
  <c r="AJ34"/>
  <c r="AI34"/>
  <c r="Z34"/>
  <c r="Y35" s="1"/>
  <c r="X34"/>
  <c r="W37" s="1"/>
  <c r="AH34"/>
  <c r="W35"/>
  <c r="D55"/>
  <c r="E55" s="1"/>
  <c r="D57"/>
  <c r="D59"/>
  <c r="D61"/>
  <c r="D63"/>
  <c r="D64"/>
  <c r="D56"/>
  <c r="D58"/>
  <c r="D60"/>
  <c r="D62"/>
  <c r="D66"/>
  <c r="D62" i="3"/>
  <c r="G66"/>
  <c r="G65"/>
  <c r="G57"/>
  <c r="I57" s="1"/>
  <c r="J57" s="1"/>
  <c r="J58" s="1"/>
  <c r="J59" s="1"/>
  <c r="J60" s="1"/>
  <c r="J61" s="1"/>
  <c r="J62" s="1"/>
  <c r="J63" s="1"/>
  <c r="D59"/>
  <c r="D61"/>
  <c r="D56"/>
  <c r="E56" s="1"/>
  <c r="E57" s="1"/>
  <c r="E58" s="1"/>
  <c r="E59" s="1"/>
  <c r="Z41"/>
  <c r="J66" i="4" l="1"/>
  <c r="AB64" s="1"/>
  <c r="AB35"/>
  <c r="AA36" s="1"/>
  <c r="AJ35"/>
  <c r="AI35"/>
  <c r="Z35"/>
  <c r="Y37" s="1"/>
  <c r="X35"/>
  <c r="W36" s="1"/>
  <c r="AH35"/>
  <c r="X37"/>
  <c r="W38" s="1"/>
  <c r="AH37"/>
  <c r="E56"/>
  <c r="E57" s="1"/>
  <c r="E58" s="1"/>
  <c r="E59" s="1"/>
  <c r="E60" s="1"/>
  <c r="E61" s="1"/>
  <c r="E62" s="1"/>
  <c r="E63" s="1"/>
  <c r="E64" s="1"/>
  <c r="E65" s="1"/>
  <c r="E66" s="1"/>
  <c r="AB63" s="1"/>
  <c r="E61" i="3"/>
  <c r="E62" s="1"/>
  <c r="E63" s="1"/>
  <c r="AB41"/>
  <c r="AJ41"/>
  <c r="AH32"/>
  <c r="X32"/>
  <c r="AB36" i="4" l="1"/>
  <c r="AA37" s="1"/>
  <c r="AI37"/>
  <c r="Z37"/>
  <c r="Y38" s="1"/>
  <c r="X38"/>
  <c r="W39" s="1"/>
  <c r="AH38"/>
  <c r="X36"/>
  <c r="AJ36" s="1"/>
  <c r="AH36"/>
  <c r="X34" i="3"/>
  <c r="AH34"/>
  <c r="AH35"/>
  <c r="X35"/>
  <c r="AB37" i="4" l="1"/>
  <c r="AA38" s="1"/>
  <c r="AJ37"/>
  <c r="AI38"/>
  <c r="Z38"/>
  <c r="Y39" s="1"/>
  <c r="X39"/>
  <c r="W41" s="1"/>
  <c r="AH39"/>
  <c r="AH37" i="3"/>
  <c r="X37"/>
  <c r="X38"/>
  <c r="AI38" s="1"/>
  <c r="AH38"/>
  <c r="AB38" i="4" l="1"/>
  <c r="AA39" s="1"/>
  <c r="AJ38"/>
  <c r="AI39"/>
  <c r="Z39"/>
  <c r="Y33" s="1"/>
  <c r="X41"/>
  <c r="W42" s="1"/>
  <c r="AH41"/>
  <c r="AH39" i="3"/>
  <c r="X39"/>
  <c r="AB39" i="4" l="1"/>
  <c r="AA41" s="1"/>
  <c r="AJ39"/>
  <c r="AI33"/>
  <c r="Z33"/>
  <c r="X42"/>
  <c r="W43" s="1"/>
  <c r="AH42"/>
  <c r="X40" i="3"/>
  <c r="AI40" s="1"/>
  <c r="AH40"/>
  <c r="AJ41" i="4" l="1"/>
  <c r="AB41"/>
  <c r="AA42" s="1"/>
  <c r="X43"/>
  <c r="W44" s="1"/>
  <c r="AH43"/>
  <c r="AH42" i="3"/>
  <c r="X42"/>
  <c r="AJ42" i="4" l="1"/>
  <c r="AB42"/>
  <c r="AA43" s="1"/>
  <c r="X44"/>
  <c r="W45" s="1"/>
  <c r="AH44"/>
  <c r="X43" i="3"/>
  <c r="AH43"/>
  <c r="AJ43" i="4" l="1"/>
  <c r="AB43"/>
  <c r="AA44" s="1"/>
  <c r="X45"/>
  <c r="W46" s="1"/>
  <c r="AH45"/>
  <c r="AH44" i="3"/>
  <c r="X44"/>
  <c r="AJ44" i="4" l="1"/>
  <c r="AB44"/>
  <c r="AA45" s="1"/>
  <c r="X46"/>
  <c r="W47" s="1"/>
  <c r="AH46"/>
  <c r="X45" i="3"/>
  <c r="AH45"/>
  <c r="AJ45" i="4" l="1"/>
  <c r="AB45"/>
  <c r="AA46" s="1"/>
  <c r="X47"/>
  <c r="W48" s="1"/>
  <c r="AH47"/>
  <c r="AH46" i="3"/>
  <c r="X46"/>
  <c r="AJ46" i="4" l="1"/>
  <c r="AB46"/>
  <c r="AA47" s="1"/>
  <c r="X48"/>
  <c r="AH48"/>
  <c r="AH47" i="3"/>
  <c r="X47"/>
  <c r="AJ47" i="4" l="1"/>
  <c r="AB47"/>
  <c r="AA48" s="1"/>
  <c r="AH48" i="3"/>
  <c r="X48"/>
  <c r="AJ48" i="4" l="1"/>
  <c r="AB48"/>
  <c r="AC41" s="1"/>
  <c r="AH49" i="3"/>
  <c r="X49"/>
  <c r="AK41" i="4" l="1"/>
  <c r="AD41"/>
  <c r="AC42" s="1"/>
  <c r="Z32" i="3"/>
  <c r="AD42" i="4" l="1"/>
  <c r="AC43" s="1"/>
  <c r="AK42"/>
  <c r="Z34" i="3"/>
  <c r="AK43" i="4" l="1"/>
  <c r="AD43"/>
  <c r="AC44" s="1"/>
  <c r="Z35" i="3"/>
  <c r="AD44" i="4" l="1"/>
  <c r="AC45" s="1"/>
  <c r="AK44"/>
  <c r="Z38" i="3"/>
  <c r="AD45" i="4" l="1"/>
  <c r="AK45"/>
  <c r="Z39" i="3"/>
  <c r="Z40" l="1"/>
  <c r="AJ32" l="1"/>
  <c r="AB32"/>
  <c r="AB34" l="1"/>
  <c r="AJ34"/>
  <c r="AJ35" l="1"/>
  <c r="AB35"/>
  <c r="AJ37" l="1"/>
  <c r="AB37"/>
  <c r="AB38" l="1"/>
  <c r="AJ38"/>
  <c r="AJ39" l="1"/>
  <c r="AB39"/>
  <c r="AB40" l="1"/>
  <c r="AJ40"/>
  <c r="AJ42" l="1"/>
  <c r="AB42"/>
  <c r="AJ43" l="1"/>
  <c r="AB43"/>
  <c r="AJ44" l="1"/>
  <c r="AB44"/>
  <c r="AJ45" l="1"/>
  <c r="AB45"/>
  <c r="AJ46" l="1"/>
  <c r="AB46"/>
  <c r="AJ47" l="1"/>
  <c r="AB47"/>
  <c r="AJ48" l="1"/>
  <c r="AB48"/>
  <c r="AJ49" l="1"/>
  <c r="AB49"/>
  <c r="AD42" l="1"/>
  <c r="AK42"/>
  <c r="AK43" l="1"/>
  <c r="AD43"/>
  <c r="AD44" l="1"/>
  <c r="AK44"/>
  <c r="AK45" l="1"/>
  <c r="AD45"/>
  <c r="AD46" l="1"/>
  <c r="AK46"/>
</calcChain>
</file>

<file path=xl/sharedStrings.xml><?xml version="1.0" encoding="utf-8"?>
<sst xmlns="http://schemas.openxmlformats.org/spreadsheetml/2006/main" count="380" uniqueCount="129">
  <si>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</si>
  <si>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</si>
  <si>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</si>
  <si>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</si>
  <si>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</si>
  <si>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</si>
  <si>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</si>
  <si>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</si>
  <si>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</si>
  <si>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</si>
  <si>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</si>
  <si>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</si>
  <si>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</si>
  <si>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</si>
  <si>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</si>
  <si>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</si>
  <si>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</si>
  <si>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</si>
  <si>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</si>
  <si>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</si>
  <si>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</si>
  <si>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</si>
  <si>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</si>
  <si>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</si>
  <si>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</si>
  <si>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</si>
  <si>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</si>
  <si>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</si>
  <si>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</si>
  <si>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</si>
  <si>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</si>
  <si>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</si>
  <si>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</si>
  <si>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</si>
  <si>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</si>
  <si>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</si>
  <si>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</si>
  <si>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</si>
  <si>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</si>
  <si>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</si>
  <si>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</si>
  <si>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</si>
  <si>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</si>
  <si>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</si>
  <si>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</si>
  <si>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</si>
  <si>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</si>
  <si>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</si>
  <si>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</si>
  <si>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</si>
  <si>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</si>
  <si>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</si>
  <si>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</si>
  <si>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</si>
  <si>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</si>
  <si>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</si>
  <si>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</si>
  <si>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</si>
  <si>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</si>
  <si>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</si>
  <si>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</si>
  <si>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</si>
  <si>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</si>
  <si>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</si>
  <si>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</si>
  <si>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</si>
  <si>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</si>
  <si>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</si>
  <si>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</si>
  <si>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</si>
  <si>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</si>
  <si>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</si>
  <si>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</si>
  <si>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</si>
  <si>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</si>
  <si>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</si>
  <si>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</si>
  <si>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</si>
  <si>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</si>
  <si>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</si>
  <si>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</si>
  <si>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</si>
  <si>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</si>
  <si>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</si>
  <si>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</si>
  <si>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</si>
  <si>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</si>
  <si>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</si>
  <si>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</si>
  <si>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</si>
  <si>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</si>
  <si>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</si>
  <si>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</si>
  <si>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</si>
  <si>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</si>
  <si>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</si>
  <si>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</si>
  <si>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</si>
  <si>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</si>
  <si>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</si>
  <si>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</si>
  <si>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</si>
  <si>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</si>
  <si>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</si>
  <si>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</si>
  <si>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</si>
  <si>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</si>
  <si>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8160-03-70</t>
  </si>
  <si>
    <t>STH 13</t>
  </si>
  <si>
    <t>Bayfield</t>
  </si>
  <si>
    <t>ASHLAND - BAYFIELD</t>
  </si>
  <si>
    <t>Superior Avenue to 7th Street</t>
  </si>
  <si>
    <t>SY</t>
  </si>
  <si>
    <t>TON</t>
  </si>
  <si>
    <t>LF</t>
  </si>
  <si>
    <t>RESURFACING</t>
  </si>
  <si>
    <t>BAD 3/4-Inch Shoulders/Entrances</t>
  </si>
  <si>
    <t>SF</t>
  </si>
  <si>
    <t>Permanent Signing</t>
  </si>
  <si>
    <t>Prepare Fdn for Asph Shoulder</t>
  </si>
  <si>
    <t>STA</t>
  </si>
  <si>
    <t>NWBE-JGS/GTC</t>
  </si>
  <si>
    <t>HMA Pavement 4 SMA - Upper</t>
  </si>
  <si>
    <t>Guardrail,Thrie Beam &amp; EAT's</t>
  </si>
  <si>
    <t>HMA Pvmt 4 MT 58-34S-Shoulders</t>
  </si>
  <si>
    <t>Asph Surface/HMA Pvmt 4 MT-Lower</t>
  </si>
  <si>
    <t>Removing Asph. Surface / Milling</t>
  </si>
  <si>
    <t>Finishing Roadway</t>
  </si>
  <si>
    <t>DAY</t>
  </si>
</sst>
</file>

<file path=xl/styles.xml><?xml version="1.0" encoding="utf-8"?>
<styleSheet xmlns="http://schemas.openxmlformats.org/spreadsheetml/2006/main">
  <numFmts count="3">
    <numFmt numFmtId="6" formatCode="&quot;$&quot;#,##0_);[Red]\(&quot;$&quot;#,##0\)"/>
    <numFmt numFmtId="164" formatCode="m/d/yyyy;@"/>
    <numFmt numFmtId="165" formatCode="[$-409]mmmm\ d\,\ yyyy;@"/>
  </numFmts>
  <fonts count="18">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
      <u/>
      <sz val="10"/>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5">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17" fillId="0" borderId="0" xfId="2" applyFont="1" applyAlignment="1" applyProtection="1"/>
    <xf numFmtId="0" fontId="0" fillId="0" borderId="3" xfId="0" applyFill="1" applyBorder="1" applyProtection="1">
      <protection locked="0"/>
    </xf>
    <xf numFmtId="0" fontId="0" fillId="0" borderId="4" xfId="0" applyFill="1" applyBorder="1" applyAlignment="1" applyProtection="1">
      <alignment horizontal="center"/>
      <protection locked="0"/>
    </xf>
    <xf numFmtId="1" fontId="0" fillId="0" borderId="3" xfId="0" applyNumberFormat="1"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0" borderId="0" xfId="0" applyNumberFormat="1" applyFill="1" applyAlignment="1" applyProtection="1">
      <alignment horizontal="center"/>
      <protection locked="0"/>
    </xf>
    <xf numFmtId="49"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0" fontId="3" fillId="0" borderId="0" xfId="0" applyFont="1" applyFill="1" applyBorder="1" applyAlignment="1" applyProtection="1">
      <alignment horizontal="center"/>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0" fontId="0" fillId="0" borderId="0" xfId="0"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0" fontId="8" fillId="2" borderId="0" xfId="0" applyFont="1" applyFill="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0" fillId="2" borderId="14" xfId="0" applyFont="1" applyFill="1" applyBorder="1" applyAlignment="1" applyProtection="1"/>
    <xf numFmtId="0" fontId="0" fillId="2" borderId="0" xfId="0" applyFont="1" applyFill="1" applyBorder="1" applyAlignment="1" applyProtection="1"/>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0" fillId="2" borderId="0" xfId="0" applyNumberFormat="1" applyFont="1" applyFill="1" applyAlignment="1" applyProtection="1">
      <alignment horizontal="center"/>
    </xf>
  </cellXfs>
  <cellStyles count="3">
    <cellStyle name="Hyperlink" xfId="2" builtinId="8"/>
    <cellStyle name="Normal" xfId="0" builtinId="0"/>
    <cellStyle name="Normal 2" xfId="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9660348062539"/>
          <c:y val="0.1465295629820052"/>
          <c:w val="0.78521671325885389"/>
          <c:h val="0.84061696658097684"/>
        </c:manualLayout>
      </c:layout>
      <c:barChart>
        <c:barDir val="bar"/>
        <c:grouping val="stacked"/>
        <c:ser>
          <c:idx val="0"/>
          <c:order val="0"/>
          <c:tx>
            <c:v>Begin Stage 1</c:v>
          </c:tx>
          <c:spPr>
            <a:noFill/>
            <a:ln w="25400">
              <a:noFill/>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Chart'!$AG$31:$AG$52</c:f>
              <c:numCache>
                <c:formatCode>General</c:formatCode>
                <c:ptCount val="22"/>
                <c:pt idx="0">
                  <c:v>0</c:v>
                </c:pt>
                <c:pt idx="1">
                  <c:v>0</c:v>
                </c:pt>
                <c:pt idx="2">
                  <c:v>12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1"/>
          <c:order val="1"/>
          <c:tx>
            <c:strRef>
              <c:f>'Blank Time Chart'!$U$30:$V$30</c:f>
              <c:strCache>
                <c:ptCount val="1"/>
                <c:pt idx="0">
                  <c:v>Stage 1</c:v>
                </c:pt>
              </c:strCache>
            </c:strRef>
          </c:tx>
          <c:spPr>
            <a:solidFill>
              <a:srgbClr val="000000"/>
            </a:solidFill>
            <a:ln w="12700">
              <a:solidFill>
                <a:srgbClr val="000000"/>
              </a:solidFill>
              <a:prstDash val="solid"/>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Chart'!$L$31:$L$52</c:f>
              <c:numCache>
                <c:formatCode>General</c:formatCode>
                <c:ptCount val="22"/>
                <c:pt idx="1">
                  <c:v>14</c:v>
                </c:pt>
                <c:pt idx="2">
                  <c:v>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2"/>
          <c:tx>
            <c:v>Begin Stage 2</c:v>
          </c:tx>
          <c:spPr>
            <a:noFill/>
            <a:ln w="25400">
              <a:noFill/>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Chart'!$AH$31:$AH$52</c:f>
              <c:numCache>
                <c:formatCode>General</c:formatCode>
                <c:ptCount val="22"/>
                <c:pt idx="0">
                  <c:v>0</c:v>
                </c:pt>
                <c:pt idx="1">
                  <c:v>0</c:v>
                </c:pt>
                <c:pt idx="2">
                  <c:v>0</c:v>
                </c:pt>
                <c:pt idx="3">
                  <c:v>12</c:v>
                </c:pt>
                <c:pt idx="4">
                  <c:v>20</c:v>
                </c:pt>
                <c:pt idx="5">
                  <c:v>24</c:v>
                </c:pt>
                <c:pt idx="6">
                  <c:v>26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Chart'!$N$31:$N$52</c:f>
              <c:numCache>
                <c:formatCode>General</c:formatCode>
                <c:ptCount val="22"/>
                <c:pt idx="1">
                  <c:v>0</c:v>
                </c:pt>
                <c:pt idx="2">
                  <c:v>0</c:v>
                </c:pt>
                <c:pt idx="3">
                  <c:v>9</c:v>
                </c:pt>
                <c:pt idx="4">
                  <c:v>6</c:v>
                </c:pt>
                <c:pt idx="5">
                  <c:v>4</c:v>
                </c:pt>
                <c:pt idx="6">
                  <c:v>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4"/>
          <c:order val="4"/>
          <c:tx>
            <c:v>Begin Stage 3</c:v>
          </c:tx>
          <c:spPr>
            <a:noFill/>
            <a:ln w="25400">
              <a:noFill/>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Chart'!$AI$31:$AI$52</c:f>
              <c:numCache>
                <c:formatCode>General</c:formatCode>
                <c:ptCount val="22"/>
                <c:pt idx="0">
                  <c:v>0</c:v>
                </c:pt>
                <c:pt idx="1">
                  <c:v>0</c:v>
                </c:pt>
                <c:pt idx="2">
                  <c:v>0</c:v>
                </c:pt>
                <c:pt idx="3">
                  <c:v>0</c:v>
                </c:pt>
                <c:pt idx="4">
                  <c:v>0</c:v>
                </c:pt>
                <c:pt idx="5">
                  <c:v>0</c:v>
                </c:pt>
                <c:pt idx="6">
                  <c:v>0</c:v>
                </c:pt>
                <c:pt idx="7">
                  <c:v>26</c:v>
                </c:pt>
                <c:pt idx="8">
                  <c:v>30</c:v>
                </c:pt>
                <c:pt idx="9">
                  <c:v>32</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Chart'!$P$31:$P$52</c:f>
              <c:numCache>
                <c:formatCode>General</c:formatCode>
                <c:ptCount val="22"/>
                <c:pt idx="1">
                  <c:v>0</c:v>
                </c:pt>
                <c:pt idx="2">
                  <c:v>0</c:v>
                </c:pt>
                <c:pt idx="3">
                  <c:v>0</c:v>
                </c:pt>
                <c:pt idx="4">
                  <c:v>0</c:v>
                </c:pt>
                <c:pt idx="5">
                  <c:v>0</c:v>
                </c:pt>
                <c:pt idx="6">
                  <c:v>0</c:v>
                </c:pt>
                <c:pt idx="7">
                  <c:v>7</c:v>
                </c:pt>
                <c:pt idx="8">
                  <c:v>4</c:v>
                </c:pt>
                <c:pt idx="9">
                  <c:v>3</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6"/>
          <c:order val="6"/>
          <c:tx>
            <c:v>Begin Stage 4</c:v>
          </c:tx>
          <c:spPr>
            <a:noFill/>
            <a:ln w="25400">
              <a:noFill/>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Chart'!$AJ$31:$AJ$52</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Chart'!$R$31:$R$52</c:f>
              <c:numCache>
                <c:formatCode>General</c:formatCode>
                <c:ptCount val="2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0"/>
          <c:order val="8"/>
          <c:tx>
            <c:v>Begin Stage 5</c:v>
          </c:tx>
          <c:spPr>
            <a:noFill/>
            <a:ln w="25400">
              <a:noFill/>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Chart'!$AK$31:$AK$52</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Chart'!$T$31:$T$52</c:f>
              <c:numCache>
                <c:formatCode>General</c:formatCode>
                <c:ptCount val="2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8"/>
          <c:order val="10"/>
          <c:tx>
            <c:strRef>
              <c:f>'Blank Time Chart'!$A$56</c:f>
              <c:strCache>
                <c:ptCount val="1"/>
              </c:strCache>
            </c:strRef>
          </c:tx>
          <c:spPr>
            <a:solidFill>
              <a:srgbClr val="FFFFFF"/>
            </a:solidFill>
            <a:ln w="12700">
              <a:solidFill>
                <a:srgbClr val="000000"/>
              </a:solidFill>
              <a:prstDash val="solid"/>
            </a:ln>
          </c:spPr>
          <c:dLbls>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Chart'!$I$56</c:f>
              <c:numCache>
                <c:formatCode>0</c:formatCode>
                <c:ptCount val="1"/>
                <c:pt idx="0">
                  <c:v>0</c:v>
                </c:pt>
              </c:numCache>
            </c:numRef>
          </c:val>
        </c:ser>
        <c:ser>
          <c:idx val="9"/>
          <c:order val="11"/>
          <c:tx>
            <c:strRef>
              <c:f>'Blank Time Chart'!$A$57</c:f>
              <c:strCache>
                <c:ptCount val="1"/>
              </c:strCache>
            </c:strRef>
          </c:tx>
          <c:spPr>
            <a:solidFill>
              <a:srgbClr val="FFFFFF"/>
            </a:solidFill>
            <a:ln w="12700">
              <a:solidFill>
                <a:srgbClr val="000000"/>
              </a:solidFill>
              <a:prstDash val="solid"/>
            </a:ln>
          </c:spPr>
          <c:dLbls>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Chart'!$I$57</c:f>
              <c:numCache>
                <c:formatCode>0</c:formatCode>
                <c:ptCount val="1"/>
                <c:pt idx="0">
                  <c:v>0</c:v>
                </c:pt>
              </c:numCache>
            </c:numRef>
          </c:val>
        </c:ser>
        <c:ser>
          <c:idx val="10"/>
          <c:order val="12"/>
          <c:tx>
            <c:strRef>
              <c:f>'Blank Time Chart'!$A$58</c:f>
              <c:strCache>
                <c:ptCount val="1"/>
              </c:strCache>
            </c:strRef>
          </c:tx>
          <c:spPr>
            <a:solidFill>
              <a:srgbClr val="FFFFFF"/>
            </a:solidFill>
            <a:ln w="12700">
              <a:solidFill>
                <a:srgbClr val="000000"/>
              </a:solidFill>
              <a:prstDash val="solid"/>
            </a:ln>
          </c:spPr>
          <c:dLbls>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Chart'!$I$58</c:f>
              <c:numCache>
                <c:formatCode>0</c:formatCode>
                <c:ptCount val="1"/>
                <c:pt idx="0">
                  <c:v>0</c:v>
                </c:pt>
              </c:numCache>
            </c:numRef>
          </c:val>
        </c:ser>
        <c:ser>
          <c:idx val="11"/>
          <c:order val="13"/>
          <c:tx>
            <c:strRef>
              <c:f>'Blank Time Chart'!$A$59</c:f>
              <c:strCache>
                <c:ptCount val="1"/>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Chart'!$I$59</c:f>
              <c:numCache>
                <c:formatCode>0</c:formatCode>
                <c:ptCount val="1"/>
                <c:pt idx="0">
                  <c:v>0</c:v>
                </c:pt>
              </c:numCache>
            </c:numRef>
          </c:val>
        </c:ser>
        <c:ser>
          <c:idx val="12"/>
          <c:order val="14"/>
          <c:tx>
            <c:strRef>
              <c:f>'Blank Time Chart'!$A$60</c:f>
              <c:strCache>
                <c:ptCount val="1"/>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Chart'!$I$60</c:f>
              <c:numCache>
                <c:formatCode>0</c:formatCode>
                <c:ptCount val="1"/>
                <c:pt idx="0">
                  <c:v>0</c:v>
                </c:pt>
              </c:numCache>
            </c:numRef>
          </c:val>
        </c:ser>
        <c:ser>
          <c:idx val="13"/>
          <c:order val="15"/>
          <c:tx>
            <c:strRef>
              <c:f>'Blank Time Chart'!$A$61</c:f>
              <c:strCache>
                <c:ptCount val="1"/>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Chart'!$I$61</c:f>
              <c:numCache>
                <c:formatCode>0</c:formatCode>
                <c:ptCount val="1"/>
                <c:pt idx="0">
                  <c:v>0</c:v>
                </c:pt>
              </c:numCache>
            </c:numRef>
          </c:val>
        </c:ser>
        <c:ser>
          <c:idx val="14"/>
          <c:order val="16"/>
          <c:tx>
            <c:strRef>
              <c:f>'Blank Time Chart'!$A$62</c:f>
              <c:strCache>
                <c:ptCount val="1"/>
                <c:pt idx="0">
                  <c:v>July</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Chart'!$I$62</c:f>
              <c:numCache>
                <c:formatCode>0</c:formatCode>
                <c:ptCount val="1"/>
                <c:pt idx="0">
                  <c:v>14</c:v>
                </c:pt>
              </c:numCache>
            </c:numRef>
          </c:val>
        </c:ser>
        <c:ser>
          <c:idx val="15"/>
          <c:order val="17"/>
          <c:tx>
            <c:strRef>
              <c:f>'Blank Time Chart'!$A$63</c:f>
              <c:strCache>
                <c:ptCount val="1"/>
                <c:pt idx="0">
                  <c:v>August</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Chart'!$I$63</c:f>
              <c:numCache>
                <c:formatCode>0</c:formatCode>
                <c:ptCount val="1"/>
                <c:pt idx="0">
                  <c:v>20</c:v>
                </c:pt>
              </c:numCache>
            </c:numRef>
          </c:val>
        </c:ser>
        <c:ser>
          <c:idx val="16"/>
          <c:order val="18"/>
          <c:tx>
            <c:strRef>
              <c:f>'Blank Time Chart'!$A$64</c:f>
              <c:strCache>
                <c:ptCount val="1"/>
                <c:pt idx="0">
                  <c:v>September</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Chart'!$I$64</c:f>
              <c:numCache>
                <c:formatCode>0</c:formatCode>
                <c:ptCount val="1"/>
                <c:pt idx="0">
                  <c:v>1</c:v>
                </c:pt>
              </c:numCache>
            </c:numRef>
          </c:val>
        </c:ser>
        <c:ser>
          <c:idx val="17"/>
          <c:order val="19"/>
          <c:tx>
            <c:strRef>
              <c:f>'Blank Time Chart'!$A$65</c:f>
              <c:strCache>
                <c:ptCount val="1"/>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Chart'!$I$65</c:f>
              <c:numCache>
                <c:formatCode>0</c:formatCode>
                <c:ptCount val="1"/>
              </c:numCache>
            </c:numRef>
          </c:val>
        </c:ser>
        <c:ser>
          <c:idx val="18"/>
          <c:order val="20"/>
          <c:tx>
            <c:strRef>
              <c:f>'Blank Time Chart'!$A$66</c:f>
              <c:strCache>
                <c:ptCount val="1"/>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Chart'!$I$66</c:f>
              <c:numCache>
                <c:formatCode>0</c:formatCode>
                <c:ptCount val="1"/>
              </c:numCache>
            </c:numRef>
          </c:val>
        </c:ser>
        <c:ser>
          <c:idx val="19"/>
          <c:order val="21"/>
          <c:tx>
            <c:strRef>
              <c:f>'Blank Time Chart'!$A$67</c:f>
              <c:strCache>
                <c:ptCount val="1"/>
              </c:strCache>
            </c:strRef>
          </c:tx>
          <c:spPr>
            <a:solidFill>
              <a:srgbClr val="FFFFFF"/>
            </a:solidFill>
            <a:ln w="12700">
              <a:solidFill>
                <a:srgbClr val="000000"/>
              </a:solidFill>
              <a:prstDash val="solid"/>
            </a:ln>
          </c:spPr>
          <c:dLbls>
            <c:showSerName val="1"/>
          </c:dLbls>
          <c:cat>
            <c:strRef>
              <c:f>'Blank Time Chart'!$A$31:$B$52</c:f>
              <c:strCache>
                <c:ptCount val="10"/>
                <c:pt idx="1">
                  <c:v>Removing Asph. Surface / Milling</c:v>
                </c:pt>
                <c:pt idx="2">
                  <c:v>Prepare Fdn for Asph Shoulder</c:v>
                </c:pt>
                <c:pt idx="3">
                  <c:v>Asph Surface/HMA Pvmt 4 MT-Lower</c:v>
                </c:pt>
                <c:pt idx="4">
                  <c:v>HMA Pavement 4 SMA - Upper</c:v>
                </c:pt>
                <c:pt idx="5">
                  <c:v>HMA Pvmt 4 MT 58-34S-Shoulders</c:v>
                </c:pt>
                <c:pt idx="6">
                  <c:v>Guardrail,Thrie Beam &amp; EAT's</c:v>
                </c:pt>
                <c:pt idx="7">
                  <c:v>BAD 3/4-Inch Shoulders/Entrances</c:v>
                </c:pt>
                <c:pt idx="8">
                  <c:v>Permanent Signing</c:v>
                </c:pt>
                <c:pt idx="9">
                  <c:v>Finishing Roadway</c:v>
                </c:pt>
              </c:strCache>
            </c:strRef>
          </c:cat>
          <c:val>
            <c:numRef>
              <c:f>'Blank Time Chart'!$I$67</c:f>
              <c:numCache>
                <c:formatCode>0</c:formatCode>
                <c:ptCount val="1"/>
              </c:numCache>
            </c:numRef>
          </c:val>
        </c:ser>
        <c:gapWidth val="0"/>
        <c:overlap val="100"/>
        <c:axId val="117544448"/>
        <c:axId val="117545984"/>
      </c:barChart>
      <c:catAx>
        <c:axId val="117544448"/>
        <c:scaling>
          <c:orientation val="maxMin"/>
        </c:scaling>
        <c:axPos val="l"/>
        <c:majorGridlines>
          <c:spPr>
            <a:ln w="3175">
              <a:solidFill>
                <a:srgbClr val="000000"/>
              </a:solidFill>
              <a:prstDash val="solid"/>
            </a:ln>
          </c:spPr>
        </c:majorGridlines>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545984"/>
        <c:crossesAt val="0"/>
        <c:lblAlgn val="ctr"/>
        <c:lblOffset val="100"/>
        <c:tickLblSkip val="1"/>
        <c:tickMarkSkip val="1"/>
      </c:catAx>
      <c:valAx>
        <c:axId val="117545984"/>
        <c:scaling>
          <c:orientation val="minMax"/>
          <c:max val="40"/>
          <c:min val="0"/>
        </c:scaling>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544448"/>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409E-2"/>
          <c:h val="0.41742650918635738"/>
        </c:manualLayout>
      </c:layout>
      <c:txPr>
        <a:bodyPr/>
        <a:lstStyle/>
        <a:p>
          <a:pPr>
            <a:defRPr sz="1600"/>
          </a:pPr>
          <a:endParaRPr lang="en-US"/>
        </a:p>
      </c:txPr>
    </c:legend>
    <c:dispBlanksAs val="gap"/>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55" r="0.750000000000006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9660348062545"/>
          <c:y val="0.1465295629820052"/>
          <c:w val="0.78521671325885389"/>
          <c:h val="0.84061696658097684"/>
        </c:manualLayout>
      </c:layout>
      <c:barChart>
        <c:barDir val="bar"/>
        <c:grouping val="stacked"/>
        <c:ser>
          <c:idx val="0"/>
          <c:order val="0"/>
          <c:tx>
            <c:v>Begin Stage 1</c:v>
          </c:tx>
          <c:spPr>
            <a:noFill/>
            <a:ln w="25400">
              <a:noFill/>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'Example Time Chart'!$U$30:$V$30</c:f>
              <c:strCache>
                <c:ptCount val="1"/>
                <c:pt idx="0">
                  <c:v>Stage 1</c:v>
                </c:pt>
              </c:strCache>
            </c:strRef>
          </c:tx>
          <c:spPr>
            <a:solidFill>
              <a:srgbClr val="000000"/>
            </a:solidFill>
            <a:ln w="12700">
              <a:solidFill>
                <a:srgbClr val="000000"/>
              </a:solidFill>
              <a:prstDash val="solid"/>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ser>
        <c:ser>
          <c:idx val="4"/>
          <c:order val="4"/>
          <c:tx>
            <c:v>Begin Stage 3</c:v>
          </c:tx>
          <c:spPr>
            <a:noFill/>
            <a:ln w="25400">
              <a:noFill/>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ser>
        <c:ser>
          <c:idx val="20"/>
          <c:order val="8"/>
          <c:tx>
            <c:v>Begin Stage 5</c:v>
          </c:tx>
          <c:spPr>
            <a:noFill/>
            <a:ln w="25400">
              <a:noFill/>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ser>
        <c:ser>
          <c:idx val="8"/>
          <c:order val="10"/>
          <c:tx>
            <c:strRef>
              <c:f>'Example Time Chart'!$A$55</c:f>
              <c:strCache>
                <c:ptCount val="1"/>
              </c:strCache>
            </c:strRef>
          </c:tx>
          <c:spPr>
            <a:solidFill>
              <a:srgbClr val="FFFFFF"/>
            </a:solidFill>
            <a:ln w="12700">
              <a:solidFill>
                <a:srgbClr val="000000"/>
              </a:solidFill>
              <a:prstDash val="solid"/>
            </a:ln>
          </c:spPr>
          <c:dLbls>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ser>
        <c:ser>
          <c:idx val="9"/>
          <c:order val="11"/>
          <c:tx>
            <c:strRef>
              <c:f>'Example Time Chart'!$A$56</c:f>
              <c:strCache>
                <c:ptCount val="1"/>
              </c:strCache>
            </c:strRef>
          </c:tx>
          <c:spPr>
            <a:solidFill>
              <a:srgbClr val="FFFFFF"/>
            </a:solidFill>
            <a:ln w="12700">
              <a:solidFill>
                <a:srgbClr val="000000"/>
              </a:solidFill>
              <a:prstDash val="solid"/>
            </a:ln>
          </c:spPr>
          <c:dLbls>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ser>
        <c:ser>
          <c:idx val="10"/>
          <c:order val="12"/>
          <c:tx>
            <c:strRef>
              <c:f>'Example Time Chart'!$A$57</c:f>
              <c:strCache>
                <c:ptCount val="1"/>
                <c:pt idx="0">
                  <c:v>March</c:v>
                </c:pt>
              </c:strCache>
            </c:strRef>
          </c:tx>
          <c:spPr>
            <a:solidFill>
              <a:srgbClr val="FFFFFF"/>
            </a:solidFill>
            <a:ln w="12700">
              <a:solidFill>
                <a:srgbClr val="000000"/>
              </a:solidFill>
              <a:prstDash val="solid"/>
            </a:ln>
          </c:spPr>
          <c:dLbls>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ser>
        <c:ser>
          <c:idx val="11"/>
          <c:order val="13"/>
          <c:tx>
            <c:strRef>
              <c:f>'Example Time Chart'!$A$58</c:f>
              <c:strCache>
                <c:ptCount val="1"/>
                <c:pt idx="0">
                  <c:v>April</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ser>
        <c:ser>
          <c:idx val="12"/>
          <c:order val="14"/>
          <c:tx>
            <c:strRef>
              <c:f>'Example Time Chart'!$A$59</c:f>
              <c:strCache>
                <c:ptCount val="1"/>
                <c:pt idx="0">
                  <c:v>May</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ser>
        <c:ser>
          <c:idx val="13"/>
          <c:order val="15"/>
          <c:tx>
            <c:strRef>
              <c:f>'Example Time Chart'!$A$60</c:f>
              <c:strCache>
                <c:ptCount val="1"/>
                <c:pt idx="0">
                  <c:v>June</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ser>
        <c:ser>
          <c:idx val="14"/>
          <c:order val="16"/>
          <c:tx>
            <c:strRef>
              <c:f>'Example Time Chart'!$A$61</c:f>
              <c:strCache>
                <c:ptCount val="1"/>
                <c:pt idx="0">
                  <c:v>July</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ser>
        <c:ser>
          <c:idx val="15"/>
          <c:order val="17"/>
          <c:tx>
            <c:strRef>
              <c:f>'Example Time Chart'!$A$62</c:f>
              <c:strCache>
                <c:ptCount val="1"/>
                <c:pt idx="0">
                  <c:v>August</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ser>
        <c:ser>
          <c:idx val="16"/>
          <c:order val="18"/>
          <c:tx>
            <c:strRef>
              <c:f>'Example Time Chart'!$A$63</c:f>
              <c:strCache>
                <c:ptCount val="1"/>
                <c:pt idx="0">
                  <c:v>September</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ser>
        <c:ser>
          <c:idx val="17"/>
          <c:order val="19"/>
          <c:tx>
            <c:strRef>
              <c:f>'Example Time Chart'!$A$64</c:f>
              <c:strCache>
                <c:ptCount val="1"/>
                <c:pt idx="0">
                  <c:v>October</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ser>
        <c:ser>
          <c:idx val="18"/>
          <c:order val="20"/>
          <c:tx>
            <c:strRef>
              <c:f>'Example Time Chart'!$A$65</c:f>
              <c:strCache>
                <c:ptCount val="1"/>
                <c:pt idx="0">
                  <c:v>November</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ser>
        <c:ser>
          <c:idx val="19"/>
          <c:order val="21"/>
          <c:tx>
            <c:strRef>
              <c:f>'Example Time Chart'!$A$66</c:f>
              <c:strCache>
                <c:ptCount val="1"/>
              </c:strCache>
            </c:strRef>
          </c:tx>
          <c:spPr>
            <a:solidFill>
              <a:srgbClr val="FFFFFF"/>
            </a:solidFill>
            <a:ln w="12700">
              <a:solidFill>
                <a:srgbClr val="000000"/>
              </a:solidFill>
              <a:prstDash val="solid"/>
            </a:ln>
          </c:spPr>
          <c:dLbls>
            <c:showSerName val="1"/>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ser>
        <c:gapWidth val="0"/>
        <c:overlap val="100"/>
        <c:axId val="118015488"/>
        <c:axId val="118017024"/>
      </c:barChart>
      <c:catAx>
        <c:axId val="118015488"/>
        <c:scaling>
          <c:orientation val="maxMin"/>
        </c:scaling>
        <c:axPos val="l"/>
        <c:majorGridlines>
          <c:spPr>
            <a:ln w="3175">
              <a:solidFill>
                <a:srgbClr val="000000"/>
              </a:solidFill>
              <a:prstDash val="solid"/>
            </a:ln>
          </c:spPr>
        </c:majorGridlines>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017024"/>
        <c:crossesAt val="0"/>
        <c:lblAlgn val="ctr"/>
        <c:lblOffset val="100"/>
        <c:tickLblSkip val="1"/>
        <c:tickMarkSkip val="1"/>
      </c:catAx>
      <c:valAx>
        <c:axId val="118017024"/>
        <c:scaling>
          <c:orientation val="minMax"/>
          <c:max val="152"/>
          <c:min val="0"/>
        </c:scaling>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015488"/>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464E-2"/>
          <c:h val="0.41742650918635754"/>
        </c:manualLayout>
      </c:layout>
      <c:txPr>
        <a:bodyPr/>
        <a:lstStyle/>
        <a:p>
          <a:pPr>
            <a:defRPr sz="1600"/>
          </a:pPr>
          <a:endParaRPr lang="en-US"/>
        </a:p>
      </c:txPr>
    </c:legend>
    <c:dispBlanksAs val="gap"/>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77" r="0.75000000000000677"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619126</xdr:colOff>
      <xdr:row>77</xdr:row>
      <xdr:rowOff>59532</xdr:rowOff>
    </xdr:from>
    <xdr:to>
      <xdr:col>6</xdr:col>
      <xdr:colOff>726280</xdr:colOff>
      <xdr:row>78</xdr:row>
      <xdr:rowOff>83344</xdr:rowOff>
    </xdr:to>
    <xdr:sp macro="" textlink="">
      <xdr:nvSpPr>
        <xdr:cNvPr id="5" name="Line Callout 2 4"/>
        <xdr:cNvSpPr/>
      </xdr:nvSpPr>
      <xdr:spPr>
        <a:xfrm>
          <a:off x="619126" y="12930188"/>
          <a:ext cx="4905373" cy="190500"/>
        </a:xfrm>
        <a:prstGeom prst="borderCallout2">
          <a:avLst>
            <a:gd name="adj1" fmla="val 50893"/>
            <a:gd name="adj2" fmla="val 104857"/>
            <a:gd name="adj3" fmla="val 50298"/>
            <a:gd name="adj4" fmla="val 163726"/>
            <a:gd name="adj5" fmla="val 92119"/>
            <a:gd name="adj6" fmla="val 179391"/>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28"/>
  <sheetViews>
    <sheetView workbookViewId="0"/>
  </sheetViews>
  <sheetFormatPr defaultRowHeight="12.75"/>
  <cols>
    <col min="1" max="1" width="129.85546875" style="63" customWidth="1"/>
    <col min="2" max="16384" width="9.140625" style="63"/>
  </cols>
  <sheetData>
    <row r="1" spans="1:1" ht="18">
      <c r="A1" s="1" t="s">
        <v>79</v>
      </c>
    </row>
    <row r="3" spans="1:1">
      <c r="A3" s="69" t="s">
        <v>99</v>
      </c>
    </row>
    <row r="5" spans="1:1">
      <c r="A5" s="63" t="s">
        <v>89</v>
      </c>
    </row>
    <row r="6" spans="1:1">
      <c r="A6" s="2" t="s">
        <v>95</v>
      </c>
    </row>
    <row r="7" spans="1:1">
      <c r="A7" s="2" t="s">
        <v>96</v>
      </c>
    </row>
    <row r="8" spans="1:1">
      <c r="A8" s="2" t="s">
        <v>97</v>
      </c>
    </row>
    <row r="9" spans="1:1">
      <c r="A9" s="3" t="s">
        <v>104</v>
      </c>
    </row>
    <row r="10" spans="1:1" ht="25.5" customHeight="1">
      <c r="A10" s="2" t="s">
        <v>98</v>
      </c>
    </row>
    <row r="11" spans="1:1" ht="25.5">
      <c r="A11" s="2" t="s">
        <v>90</v>
      </c>
    </row>
    <row r="12" spans="1:1" ht="51">
      <c r="A12" s="2" t="s">
        <v>100</v>
      </c>
    </row>
    <row r="13" spans="1:1">
      <c r="A13" s="2" t="s">
        <v>91</v>
      </c>
    </row>
    <row r="14" spans="1:1">
      <c r="A14" s="3" t="s">
        <v>103</v>
      </c>
    </row>
    <row r="15" spans="1:1">
      <c r="A15" s="2" t="s">
        <v>92</v>
      </c>
    </row>
    <row r="16" spans="1:1">
      <c r="A16" s="2" t="s">
        <v>93</v>
      </c>
    </row>
    <row r="17" spans="1:1" ht="25.5">
      <c r="A17" s="2" t="s">
        <v>94</v>
      </c>
    </row>
    <row r="19" spans="1:1">
      <c r="A19" s="2" t="s">
        <v>101</v>
      </c>
    </row>
    <row r="25" spans="1:1">
      <c r="A25" s="68" t="s">
        <v>86</v>
      </c>
    </row>
    <row r="26" spans="1:1">
      <c r="A26" s="63" t="s">
        <v>87</v>
      </c>
    </row>
    <row r="27" spans="1:1">
      <c r="A27" s="63" t="s">
        <v>88</v>
      </c>
    </row>
    <row r="28" spans="1:1">
      <c r="A28" s="63" t="s">
        <v>102</v>
      </c>
    </row>
  </sheetData>
  <sheetProtection sheet="1" objects="1" scenarios="1"/>
  <hyperlinks>
    <hyperlink ref="A14" r:id="rId1" location="page=2" display="10.  Enter probable working day percentage based on the work type (see FDM 19-10-30 Attachment 2)."/>
    <hyperlink ref="A9" r:id="rId2" location="page=3" display="5.  Enter item units and production rates (see FDM 19-10-30 Attachment 3 for example rates)."/>
    <hyperlink ref="A3" r:id="rId3" location="19-10-3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sheetPr>
    <pageSetUpPr fitToPage="1"/>
  </sheetPr>
  <dimension ref="A1:AK74"/>
  <sheetViews>
    <sheetView showGridLines="0" tabSelected="1" zoomScale="80" zoomScaleNormal="80" zoomScalePageLayoutView="50" workbookViewId="0">
      <selection activeCell="J33" sqref="J33:K33"/>
    </sheetView>
  </sheetViews>
  <sheetFormatPr defaultRowHeight="12.75"/>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c r="A1" s="73" t="s">
        <v>78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6" ht="10.5" customHeight="1">
      <c r="A2" s="74" t="s">
        <v>106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6" ht="2.2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c r="A4" s="5" t="s">
        <v>77</v>
      </c>
      <c r="B4" s="75" t="s">
        <v>107</v>
      </c>
      <c r="C4" s="76"/>
      <c r="E4" s="5" t="s">
        <v>75</v>
      </c>
      <c r="F4" s="75" t="s">
        <v>108</v>
      </c>
      <c r="G4" s="76"/>
      <c r="H4" s="6"/>
      <c r="J4" s="5" t="s">
        <v>73</v>
      </c>
      <c r="K4" s="75" t="s">
        <v>110</v>
      </c>
      <c r="L4" s="76"/>
      <c r="M4" s="76"/>
      <c r="N4" s="76"/>
      <c r="O4" s="76"/>
      <c r="P4" s="76"/>
      <c r="Q4" s="76"/>
      <c r="R4" s="76"/>
      <c r="S4" s="76"/>
      <c r="T4" s="76"/>
      <c r="U4" s="76"/>
      <c r="V4" s="76"/>
      <c r="AA4" s="5" t="s">
        <v>71</v>
      </c>
      <c r="AB4" s="77">
        <v>42864</v>
      </c>
      <c r="AC4" s="77"/>
      <c r="AD4" s="77"/>
    </row>
    <row r="5" spans="1:36">
      <c r="A5" s="5" t="s">
        <v>70</v>
      </c>
      <c r="B5" s="75" t="s">
        <v>115</v>
      </c>
      <c r="C5" s="76"/>
      <c r="E5" s="5" t="s">
        <v>68</v>
      </c>
      <c r="F5" s="75" t="s">
        <v>109</v>
      </c>
      <c r="G5" s="76"/>
      <c r="J5" s="5" t="s">
        <v>66</v>
      </c>
      <c r="K5" s="75" t="s">
        <v>111</v>
      </c>
      <c r="L5" s="76"/>
      <c r="M5" s="76"/>
      <c r="N5" s="76"/>
      <c r="O5" s="76"/>
      <c r="P5" s="76"/>
      <c r="Q5" s="76"/>
      <c r="R5" s="76"/>
      <c r="S5" s="76"/>
      <c r="T5" s="76"/>
      <c r="U5" s="76"/>
      <c r="V5" s="76"/>
      <c r="AA5" s="5" t="s">
        <v>64</v>
      </c>
      <c r="AB5" s="77">
        <v>42926</v>
      </c>
      <c r="AC5" s="77"/>
      <c r="AD5" s="77"/>
    </row>
    <row r="15" spans="1:36">
      <c r="AJ15" s="7"/>
    </row>
    <row r="24" spans="1:37">
      <c r="AI24" s="8"/>
    </row>
    <row r="27" spans="1:37" ht="12.75" customHeight="1">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c r="A29" s="100" t="s">
        <v>63</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7" ht="15" customHeight="1">
      <c r="A30" s="80" t="s">
        <v>62</v>
      </c>
      <c r="B30" s="81"/>
      <c r="C30" s="84" t="s">
        <v>61</v>
      </c>
      <c r="D30" s="85"/>
      <c r="E30" s="85"/>
      <c r="F30" s="85"/>
      <c r="G30" s="85"/>
      <c r="H30" s="86" t="s">
        <v>60</v>
      </c>
      <c r="I30" s="88" t="s">
        <v>59</v>
      </c>
      <c r="J30" s="90" t="s">
        <v>84</v>
      </c>
      <c r="K30" s="91"/>
      <c r="L30" s="94" t="s">
        <v>58</v>
      </c>
      <c r="M30" s="95"/>
      <c r="N30" s="95"/>
      <c r="O30" s="95"/>
      <c r="P30" s="95"/>
      <c r="Q30" s="95"/>
      <c r="R30" s="95"/>
      <c r="S30" s="95"/>
      <c r="T30" s="96"/>
      <c r="U30" s="78" t="s">
        <v>57</v>
      </c>
      <c r="V30" s="79"/>
      <c r="W30" s="78" t="s">
        <v>56</v>
      </c>
      <c r="X30" s="79"/>
      <c r="Y30" s="78" t="s">
        <v>55</v>
      </c>
      <c r="Z30" s="79"/>
      <c r="AA30" s="78" t="s">
        <v>54</v>
      </c>
      <c r="AB30" s="79"/>
      <c r="AC30" s="78" t="s">
        <v>53</v>
      </c>
      <c r="AD30" s="79"/>
      <c r="AJ30" s="7"/>
    </row>
    <row r="31" spans="1:37" ht="16.5" customHeight="1">
      <c r="A31" s="82"/>
      <c r="B31" s="83"/>
      <c r="C31" s="9" t="str">
        <f>U30</f>
        <v>Stage 1</v>
      </c>
      <c r="D31" s="9" t="str">
        <f>W30</f>
        <v>Stage 2</v>
      </c>
      <c r="E31" s="9" t="str">
        <f>Y30</f>
        <v>Stage 3</v>
      </c>
      <c r="F31" s="9" t="str">
        <f>AA30</f>
        <v>Stage 4</v>
      </c>
      <c r="G31" s="10" t="str">
        <f>AC30</f>
        <v>Stage 5</v>
      </c>
      <c r="H31" s="87"/>
      <c r="I31" s="89"/>
      <c r="J31" s="92"/>
      <c r="K31" s="93"/>
      <c r="L31" s="97"/>
      <c r="M31" s="98"/>
      <c r="N31" s="98"/>
      <c r="O31" s="98"/>
      <c r="P31" s="98"/>
      <c r="Q31" s="98"/>
      <c r="R31" s="98"/>
      <c r="S31" s="98"/>
      <c r="T31" s="99"/>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c r="A32" s="101" t="s">
        <v>126</v>
      </c>
      <c r="B32" s="102"/>
      <c r="C32" s="17">
        <v>231516</v>
      </c>
      <c r="D32" s="17"/>
      <c r="E32" s="17"/>
      <c r="F32" s="18"/>
      <c r="G32" s="17"/>
      <c r="H32" s="19">
        <f t="shared" ref="H32:H52" si="0">IF(AND(ISBLANK(C32),ISBLANK(D32),ISBLANK(E32),ISBLANK(F32),ISBLANK(G32)),"",SUM(C32:G32))</f>
        <v>231516</v>
      </c>
      <c r="I32" s="70" t="s">
        <v>112</v>
      </c>
      <c r="J32" s="103">
        <v>17500</v>
      </c>
      <c r="K32" s="104"/>
      <c r="L32" s="21">
        <f>IF(ISBLANK(C32),"",ROUNDUP(C32/$J32,0))</f>
        <v>14</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14</v>
      </c>
      <c r="W32" s="25"/>
      <c r="X32" s="26" t="str">
        <f t="shared" ref="X32:X52" si="1">IF(ISBLANK(W32),"",W32+N32)</f>
        <v/>
      </c>
      <c r="Y32" s="25"/>
      <c r="Z32" s="26" t="str">
        <f t="shared" ref="Z32:Z52" si="2">IF(ISBLANK(Y32),"",Y32+P32)</f>
        <v/>
      </c>
      <c r="AA32" s="25"/>
      <c r="AB32" s="26" t="str">
        <f t="shared" ref="AB32:AB52" si="3">IF(ISBLANK(AA32),"",AA32+R32)</f>
        <v/>
      </c>
      <c r="AC32" s="25"/>
      <c r="AD32" s="26" t="str">
        <f t="shared" ref="AD32:AD52" si="4">IF(ISBLANK(AC32),"",AC32+T32)</f>
        <v/>
      </c>
      <c r="AE32" s="4" t="s">
        <v>46</v>
      </c>
      <c r="AG32" s="4">
        <f t="shared" ref="AG32:AG52" si="5">U32</f>
        <v>0</v>
      </c>
      <c r="AH32" s="27">
        <f t="shared" ref="AH32:AH52" si="6">IF(W32&gt;0,IF(V32="",W32,W32-V32),0)</f>
        <v>0</v>
      </c>
      <c r="AI32" s="27">
        <f>IF(Y32&gt;0,IF(X32="",IF(V32="",Y32,Y32-V32),Y32-X32),0)</f>
        <v>0</v>
      </c>
      <c r="AJ32" s="27">
        <f t="shared" ref="AJ32:AJ52" si="7">IF(AA32&gt;0,IF(Z32="",IF(X32="",IF(V32="",AA32,AA32-V32),AA32-X32),AA32-Z32),0)</f>
        <v>0</v>
      </c>
      <c r="AK32" s="4">
        <f t="shared" ref="AK32:AK52" si="8">IF(AC32&gt;0,IF(AB32="",IF(Z32="",IF(X32="",IF(V32="",AC32,AC32-V32),AC32-X32),AC32-Z32),AC32-AB32),0)</f>
        <v>0</v>
      </c>
    </row>
    <row r="33" spans="1:37">
      <c r="A33" s="105" t="s">
        <v>119</v>
      </c>
      <c r="B33" s="106"/>
      <c r="C33" s="17">
        <v>1017</v>
      </c>
      <c r="D33" s="17"/>
      <c r="E33" s="17"/>
      <c r="F33" s="18"/>
      <c r="G33" s="28"/>
      <c r="H33" s="19">
        <f t="shared" ref="H33" si="9">IF(AND(ISBLANK(C33),ISBLANK(D33),ISBLANK(E33),ISBLANK(F33),ISBLANK(G33)),"",SUM(C33:G33))</f>
        <v>1017</v>
      </c>
      <c r="I33" s="70" t="s">
        <v>120</v>
      </c>
      <c r="J33" s="103">
        <v>200</v>
      </c>
      <c r="K33" s="104"/>
      <c r="L33" s="21">
        <f t="shared" ref="L33" si="10">IF(ISBLANK(C33),"",ROUNDUP(C33/$J33,0))</f>
        <v>6</v>
      </c>
      <c r="M33" s="22" t="s">
        <v>23</v>
      </c>
      <c r="N33" s="21" t="str">
        <f t="shared" ref="N33" si="11">IF(ISBLANK(D33),"",ROUNDUP(D33/$J33,0))</f>
        <v/>
      </c>
      <c r="O33" s="22" t="s">
        <v>23</v>
      </c>
      <c r="P33" s="21" t="str">
        <f t="shared" ref="P33" si="12">IF(ISBLANK(E33),"",ROUNDUP(E33/$J33,0))</f>
        <v/>
      </c>
      <c r="Q33" s="22" t="s">
        <v>23</v>
      </c>
      <c r="R33" s="21" t="str">
        <f t="shared" ref="R33" si="13">IF(ISBLANK(F33),"",ROUNDUP(F33/$J33,0))</f>
        <v/>
      </c>
      <c r="S33" s="22" t="s">
        <v>23</v>
      </c>
      <c r="T33" s="21" t="str">
        <f t="shared" ref="T33" si="14">IF(ISBLANK(G33),"",ROUNDUP(G33/$J33,0))</f>
        <v/>
      </c>
      <c r="U33" s="23">
        <v>12</v>
      </c>
      <c r="V33" s="24">
        <f t="shared" ref="V33" si="15">IF(ISBLANK(U33),"",U33+L33)</f>
        <v>18</v>
      </c>
      <c r="W33" s="25"/>
      <c r="X33" s="26" t="str">
        <f t="shared" ref="X33" si="16">IF(ISBLANK(W33),"",W33+N33)</f>
        <v/>
      </c>
      <c r="Y33" s="25"/>
      <c r="Z33" s="26" t="str">
        <f t="shared" ref="Z33" si="17">IF(ISBLANK(Y33),"",Y33+P33)</f>
        <v/>
      </c>
      <c r="AA33" s="25"/>
      <c r="AB33" s="26" t="str">
        <f t="shared" ref="AB33" si="18">IF(ISBLANK(AA33),"",AA33+R33)</f>
        <v/>
      </c>
      <c r="AC33" s="25"/>
      <c r="AD33" s="26" t="str">
        <f t="shared" ref="AD33" si="19">IF(ISBLANK(AC33),"",AC33+T33)</f>
        <v/>
      </c>
      <c r="AG33" s="4">
        <f t="shared" ref="AG33" si="20">U33</f>
        <v>12</v>
      </c>
      <c r="AH33" s="27">
        <f t="shared" ref="AH33" si="21">IF(W33&gt;0,IF(V33="",W33,W33-V33),0)</f>
        <v>0</v>
      </c>
      <c r="AI33" s="27">
        <f t="shared" ref="AI33" si="22">IF(Y33&gt;0,IF(X33="",IF(V33="",Y33,Y33-V33),Y33-X33),0)</f>
        <v>0</v>
      </c>
      <c r="AJ33" s="27">
        <f t="shared" ref="AJ33" si="23">IF(AA33&gt;0,IF(Z33="",IF(X33="",IF(V33="",AA33,AA33-V33),AA33-X33),AA33-Z33),0)</f>
        <v>0</v>
      </c>
      <c r="AK33" s="4">
        <f t="shared" ref="AK33" si="24">IF(AC33&gt;0,IF(AB33="",IF(Z33="",IF(X33="",IF(V33="",AC33,AC33-V33),AC33-X33),AC33-Z33),AC33-AB33),0)</f>
        <v>0</v>
      </c>
    </row>
    <row r="34" spans="1:37">
      <c r="A34" s="105" t="s">
        <v>125</v>
      </c>
      <c r="B34" s="106"/>
      <c r="C34" s="17"/>
      <c r="D34" s="17">
        <v>22135</v>
      </c>
      <c r="E34" s="17"/>
      <c r="F34" s="18"/>
      <c r="G34" s="28"/>
      <c r="H34" s="19">
        <f>IF(AND(ISBLANK(C34),ISBLANK(D35),ISBLANK(E34),ISBLANK(F34),ISBLANK(G34)),"",SUM(C34:G34))</f>
        <v>22135</v>
      </c>
      <c r="I34" s="70" t="s">
        <v>113</v>
      </c>
      <c r="J34" s="103">
        <v>2500</v>
      </c>
      <c r="K34" s="104"/>
      <c r="L34" s="21" t="str">
        <f>IF(ISBLANK(C34),"",ROUNDUP(C34/$J35,0))</f>
        <v/>
      </c>
      <c r="M34" s="22" t="s">
        <v>23</v>
      </c>
      <c r="N34" s="21">
        <f>IF(ISBLANK(D34),"",ROUNDUP(D34/$J34,0))</f>
        <v>9</v>
      </c>
      <c r="O34" s="22" t="s">
        <v>23</v>
      </c>
      <c r="P34" s="21" t="str">
        <f>IF(ISBLANK(E34),"",ROUNDUP(E34/$J35,0))</f>
        <v/>
      </c>
      <c r="Q34" s="22" t="s">
        <v>23</v>
      </c>
      <c r="R34" s="21" t="str">
        <f>IF(ISBLANK(F34),"",ROUNDUP(F34/$J35,0))</f>
        <v/>
      </c>
      <c r="S34" s="22" t="s">
        <v>23</v>
      </c>
      <c r="T34" s="21" t="str">
        <f>IF(ISBLANK(G34),"",ROUNDUP(G34/$J35,0))</f>
        <v/>
      </c>
      <c r="U34" s="23"/>
      <c r="V34" s="24" t="str">
        <f t="shared" ref="V34:V52" si="25">IF(ISBLANK(U34),"",U34+L34)</f>
        <v/>
      </c>
      <c r="W34" s="25">
        <v>12</v>
      </c>
      <c r="X34" s="26">
        <f t="shared" si="1"/>
        <v>21</v>
      </c>
      <c r="Y34" s="25"/>
      <c r="Z34" s="26" t="str">
        <f t="shared" si="2"/>
        <v/>
      </c>
      <c r="AA34" s="25"/>
      <c r="AB34" s="26" t="str">
        <f t="shared" si="3"/>
        <v/>
      </c>
      <c r="AC34" s="25"/>
      <c r="AD34" s="26" t="str">
        <f t="shared" si="4"/>
        <v/>
      </c>
      <c r="AG34" s="4">
        <f t="shared" si="5"/>
        <v>0</v>
      </c>
      <c r="AH34" s="27">
        <f t="shared" si="6"/>
        <v>12</v>
      </c>
      <c r="AI34" s="27">
        <f t="shared" ref="AI34:AI52" si="26">IF(Y34&gt;0,IF(X34="",IF(V34="",Y34,Y34-V34),Y34-X34),0)</f>
        <v>0</v>
      </c>
      <c r="AJ34" s="27">
        <f t="shared" si="7"/>
        <v>0</v>
      </c>
      <c r="AK34" s="4">
        <f t="shared" si="8"/>
        <v>0</v>
      </c>
    </row>
    <row r="35" spans="1:37">
      <c r="A35" s="105" t="s">
        <v>122</v>
      </c>
      <c r="B35" s="106"/>
      <c r="C35" s="17"/>
      <c r="D35" s="17">
        <v>15342</v>
      </c>
      <c r="E35" s="17"/>
      <c r="F35" s="18"/>
      <c r="G35" s="28"/>
      <c r="H35" s="19">
        <f>IF(AND(ISBLANK(C35),ISBLANK(#REF!),ISBLANK(E35),ISBLANK(F35),ISBLANK(G35)),"",SUM(C35:G35))</f>
        <v>15342</v>
      </c>
      <c r="I35" s="70" t="s">
        <v>113</v>
      </c>
      <c r="J35" s="103">
        <v>2700</v>
      </c>
      <c r="K35" s="104"/>
      <c r="L35" s="21" t="str">
        <f>IF(ISBLANK(C35),"",ROUNDUP(C35/#REF!,0))</f>
        <v/>
      </c>
      <c r="M35" s="22" t="s">
        <v>23</v>
      </c>
      <c r="N35" s="21">
        <f>IF(ISBLANK(D35),"",ROUNDUP(D35/$J35,0))</f>
        <v>6</v>
      </c>
      <c r="O35" s="22" t="s">
        <v>23</v>
      </c>
      <c r="P35" s="21" t="str">
        <f>IF(ISBLANK(E35),"",ROUNDUP(E35/#REF!,0))</f>
        <v/>
      </c>
      <c r="Q35" s="22" t="s">
        <v>23</v>
      </c>
      <c r="R35" s="21" t="str">
        <f>IF(ISBLANK(F35),"",ROUNDUP(F35/#REF!,0))</f>
        <v/>
      </c>
      <c r="S35" s="22" t="s">
        <v>23</v>
      </c>
      <c r="T35" s="21" t="str">
        <f>IF(ISBLANK(G35),"",ROUNDUP(G35/#REF!,0))</f>
        <v/>
      </c>
      <c r="U35" s="23"/>
      <c r="V35" s="24" t="str">
        <f t="shared" si="25"/>
        <v/>
      </c>
      <c r="W35" s="25">
        <v>20</v>
      </c>
      <c r="X35" s="26">
        <f t="shared" si="1"/>
        <v>26</v>
      </c>
      <c r="Y35" s="25"/>
      <c r="Z35" s="26" t="str">
        <f t="shared" si="2"/>
        <v/>
      </c>
      <c r="AA35" s="25"/>
      <c r="AB35" s="26" t="str">
        <f t="shared" si="3"/>
        <v/>
      </c>
      <c r="AC35" s="25"/>
      <c r="AD35" s="26" t="str">
        <f t="shared" si="4"/>
        <v/>
      </c>
      <c r="AG35" s="4">
        <f t="shared" si="5"/>
        <v>0</v>
      </c>
      <c r="AH35" s="27">
        <f t="shared" si="6"/>
        <v>20</v>
      </c>
      <c r="AI35" s="27">
        <f t="shared" si="26"/>
        <v>0</v>
      </c>
      <c r="AJ35" s="27">
        <f t="shared" si="7"/>
        <v>0</v>
      </c>
      <c r="AK35" s="4">
        <f t="shared" si="8"/>
        <v>0</v>
      </c>
    </row>
    <row r="36" spans="1:37">
      <c r="A36" s="105" t="s">
        <v>124</v>
      </c>
      <c r="B36" s="106"/>
      <c r="C36" s="17"/>
      <c r="D36" s="17">
        <v>6704</v>
      </c>
      <c r="E36" s="17"/>
      <c r="F36" s="18"/>
      <c r="G36" s="28"/>
      <c r="H36" s="19">
        <f>IF(AND(ISBLANK(C36),ISBLANK(#REF!),ISBLANK(E36),ISBLANK(F36),ISBLANK(G36)),"",SUM(C36:G36))</f>
        <v>6704</v>
      </c>
      <c r="I36" s="70" t="s">
        <v>113</v>
      </c>
      <c r="J36" s="103">
        <v>1750</v>
      </c>
      <c r="K36" s="104"/>
      <c r="L36" s="21" t="str">
        <f>IF(ISBLANK(C36),"",ROUNDUP(C36/#REF!,0))</f>
        <v/>
      </c>
      <c r="M36" s="22" t="s">
        <v>23</v>
      </c>
      <c r="N36" s="21">
        <f>IF(ISBLANK(D36),"",ROUNDUP(D36/$J36,0))</f>
        <v>4</v>
      </c>
      <c r="O36" s="22" t="s">
        <v>23</v>
      </c>
      <c r="P36" s="21" t="str">
        <f>IF(ISBLANK(E36),"",ROUNDUP(E36/#REF!,0))</f>
        <v/>
      </c>
      <c r="Q36" s="22" t="s">
        <v>23</v>
      </c>
      <c r="R36" s="21" t="str">
        <f>IF(ISBLANK(F36),"",ROUNDUP(F36/#REF!,0))</f>
        <v/>
      </c>
      <c r="S36" s="22" t="s">
        <v>23</v>
      </c>
      <c r="T36" s="21" t="str">
        <f>IF(ISBLANK(G36),"",ROUNDUP(G36/#REF!,0))</f>
        <v/>
      </c>
      <c r="U36" s="23"/>
      <c r="V36" s="24" t="str">
        <f t="shared" ref="V36" si="27">IF(ISBLANK(U36),"",U36+L36)</f>
        <v/>
      </c>
      <c r="W36" s="25">
        <v>24</v>
      </c>
      <c r="X36" s="26">
        <f t="shared" ref="X36" si="28">IF(ISBLANK(W36),"",W36+N36)</f>
        <v>28</v>
      </c>
      <c r="Y36" s="25"/>
      <c r="Z36" s="26" t="str">
        <f t="shared" ref="Z36" si="29">IF(ISBLANK(Y36),"",Y36+P36)</f>
        <v/>
      </c>
      <c r="AA36" s="25"/>
      <c r="AB36" s="26" t="str">
        <f t="shared" ref="AB36" si="30">IF(ISBLANK(AA36),"",AA36+R36)</f>
        <v/>
      </c>
      <c r="AC36" s="25"/>
      <c r="AD36" s="26" t="str">
        <f t="shared" ref="AD36" si="31">IF(ISBLANK(AC36),"",AC36+T36)</f>
        <v/>
      </c>
      <c r="AG36" s="4">
        <f t="shared" ref="AG36" si="32">U36</f>
        <v>0</v>
      </c>
      <c r="AH36" s="27">
        <f t="shared" ref="AH36" si="33">IF(W36&gt;0,IF(V36="",W36,W36-V36),0)</f>
        <v>24</v>
      </c>
      <c r="AI36" s="27">
        <f t="shared" ref="AI36" si="34">IF(Y36&gt;0,IF(X36="",IF(V36="",Y36,Y36-V36),Y36-X36),0)</f>
        <v>0</v>
      </c>
      <c r="AJ36" s="27">
        <f t="shared" ref="AJ36" si="35">IF(AA36&gt;0,IF(Z36="",IF(X36="",IF(V36="",AA36,AA36-V36),AA36-X36),AA36-Z36),0)</f>
        <v>0</v>
      </c>
      <c r="AK36" s="4">
        <f t="shared" ref="AK36" si="36">IF(AC36&gt;0,IF(AB36="",IF(Z36="",IF(X36="",IF(V36="",AC36,AC36-V36),AC36-X36),AC36-Z36),AC36-AB36),0)</f>
        <v>0</v>
      </c>
    </row>
    <row r="37" spans="1:37">
      <c r="A37" s="105" t="s">
        <v>123</v>
      </c>
      <c r="B37" s="106"/>
      <c r="C37" s="17"/>
      <c r="D37" s="17">
        <v>7861</v>
      </c>
      <c r="E37" s="17"/>
      <c r="F37" s="18"/>
      <c r="G37" s="28"/>
      <c r="H37" s="19">
        <f t="shared" si="0"/>
        <v>7861</v>
      </c>
      <c r="I37" s="70" t="s">
        <v>114</v>
      </c>
      <c r="J37" s="103">
        <v>1000</v>
      </c>
      <c r="K37" s="104"/>
      <c r="L37" s="21" t="str">
        <f t="shared" ref="L37:L52" si="37">IF(ISBLANK(C37),"",ROUNDUP(C37/$J37,0))</f>
        <v/>
      </c>
      <c r="M37" s="22" t="s">
        <v>23</v>
      </c>
      <c r="N37" s="21">
        <f t="shared" ref="N37:N52" si="38">IF(ISBLANK(D37),"",ROUNDUP(D37/$J37,0))</f>
        <v>8</v>
      </c>
      <c r="O37" s="22" t="s">
        <v>23</v>
      </c>
      <c r="P37" s="21" t="str">
        <f t="shared" ref="P37:P52" si="39">IF(ISBLANK(E37),"",ROUNDUP(E37/$J37,0))</f>
        <v/>
      </c>
      <c r="Q37" s="22" t="s">
        <v>23</v>
      </c>
      <c r="R37" s="21" t="str">
        <f t="shared" ref="R37:R52" si="40">IF(ISBLANK(F37),"",ROUNDUP(F37/$J37,0))</f>
        <v/>
      </c>
      <c r="S37" s="22" t="s">
        <v>23</v>
      </c>
      <c r="T37" s="21" t="str">
        <f t="shared" ref="T37:T52" si="41">IF(ISBLANK(G37),"",ROUNDUP(G37/$J37,0))</f>
        <v/>
      </c>
      <c r="U37" s="23"/>
      <c r="V37" s="24" t="str">
        <f t="shared" si="25"/>
        <v/>
      </c>
      <c r="W37" s="25">
        <v>26</v>
      </c>
      <c r="X37" s="26">
        <f t="shared" si="1"/>
        <v>34</v>
      </c>
      <c r="Y37" s="25"/>
      <c r="Z37" s="26" t="str">
        <f t="shared" si="2"/>
        <v/>
      </c>
      <c r="AA37" s="25"/>
      <c r="AB37" s="26" t="str">
        <f t="shared" si="3"/>
        <v/>
      </c>
      <c r="AC37" s="25"/>
      <c r="AD37" s="26" t="str">
        <f t="shared" si="4"/>
        <v/>
      </c>
      <c r="AG37" s="4">
        <f t="shared" si="5"/>
        <v>0</v>
      </c>
      <c r="AH37" s="27">
        <f t="shared" si="6"/>
        <v>26</v>
      </c>
      <c r="AI37" s="27">
        <f t="shared" si="26"/>
        <v>0</v>
      </c>
      <c r="AJ37" s="27">
        <f t="shared" si="7"/>
        <v>0</v>
      </c>
      <c r="AK37" s="4">
        <f t="shared" si="8"/>
        <v>0</v>
      </c>
    </row>
    <row r="38" spans="1:37">
      <c r="A38" s="105" t="s">
        <v>116</v>
      </c>
      <c r="B38" s="106"/>
      <c r="C38" s="17"/>
      <c r="D38" s="17"/>
      <c r="E38" s="17">
        <v>6062</v>
      </c>
      <c r="F38" s="18"/>
      <c r="G38" s="28"/>
      <c r="H38" s="19">
        <f t="shared" si="0"/>
        <v>6062</v>
      </c>
      <c r="I38" s="70" t="s">
        <v>113</v>
      </c>
      <c r="J38" s="103">
        <v>900</v>
      </c>
      <c r="K38" s="104"/>
      <c r="L38" s="21" t="str">
        <f t="shared" si="37"/>
        <v/>
      </c>
      <c r="M38" s="22" t="s">
        <v>23</v>
      </c>
      <c r="N38" s="21" t="str">
        <f t="shared" si="38"/>
        <v/>
      </c>
      <c r="O38" s="22" t="s">
        <v>23</v>
      </c>
      <c r="P38" s="21">
        <f t="shared" si="39"/>
        <v>7</v>
      </c>
      <c r="Q38" s="22" t="s">
        <v>23</v>
      </c>
      <c r="R38" s="21" t="str">
        <f t="shared" si="40"/>
        <v/>
      </c>
      <c r="S38" s="22" t="s">
        <v>23</v>
      </c>
      <c r="T38" s="21" t="str">
        <f t="shared" si="41"/>
        <v/>
      </c>
      <c r="U38" s="23"/>
      <c r="V38" s="24" t="str">
        <f t="shared" si="25"/>
        <v/>
      </c>
      <c r="W38" s="25"/>
      <c r="X38" s="26" t="str">
        <f t="shared" si="1"/>
        <v/>
      </c>
      <c r="Y38" s="25">
        <v>26</v>
      </c>
      <c r="Z38" s="26">
        <f t="shared" si="2"/>
        <v>33</v>
      </c>
      <c r="AA38" s="25"/>
      <c r="AB38" s="26" t="str">
        <f t="shared" si="3"/>
        <v/>
      </c>
      <c r="AC38" s="25"/>
      <c r="AD38" s="26" t="str">
        <f t="shared" si="4"/>
        <v/>
      </c>
      <c r="AG38" s="4">
        <f t="shared" si="5"/>
        <v>0</v>
      </c>
      <c r="AH38" s="27">
        <f t="shared" si="6"/>
        <v>0</v>
      </c>
      <c r="AI38" s="27">
        <f t="shared" si="26"/>
        <v>26</v>
      </c>
      <c r="AJ38" s="27">
        <f t="shared" si="7"/>
        <v>0</v>
      </c>
      <c r="AK38" s="4">
        <f t="shared" si="8"/>
        <v>0</v>
      </c>
    </row>
    <row r="39" spans="1:37">
      <c r="A39" s="105" t="s">
        <v>118</v>
      </c>
      <c r="B39" s="106"/>
      <c r="C39" s="17"/>
      <c r="D39" s="17"/>
      <c r="E39" s="17">
        <v>1383</v>
      </c>
      <c r="F39" s="18"/>
      <c r="G39" s="28"/>
      <c r="H39" s="19">
        <f t="shared" si="0"/>
        <v>1383</v>
      </c>
      <c r="I39" s="70" t="s">
        <v>117</v>
      </c>
      <c r="J39" s="103">
        <v>350</v>
      </c>
      <c r="K39" s="104"/>
      <c r="L39" s="21" t="str">
        <f t="shared" si="37"/>
        <v/>
      </c>
      <c r="M39" s="22" t="s">
        <v>23</v>
      </c>
      <c r="N39" s="21" t="str">
        <f t="shared" si="38"/>
        <v/>
      </c>
      <c r="O39" s="22" t="s">
        <v>23</v>
      </c>
      <c r="P39" s="21">
        <f t="shared" si="39"/>
        <v>4</v>
      </c>
      <c r="Q39" s="22" t="s">
        <v>23</v>
      </c>
      <c r="R39" s="21" t="str">
        <f t="shared" si="40"/>
        <v/>
      </c>
      <c r="S39" s="22" t="s">
        <v>23</v>
      </c>
      <c r="T39" s="21" t="str">
        <f t="shared" si="41"/>
        <v/>
      </c>
      <c r="U39" s="23"/>
      <c r="V39" s="24" t="str">
        <f t="shared" si="25"/>
        <v/>
      </c>
      <c r="W39" s="25"/>
      <c r="X39" s="26" t="str">
        <f t="shared" si="1"/>
        <v/>
      </c>
      <c r="Y39" s="25">
        <v>30</v>
      </c>
      <c r="Z39" s="26">
        <f t="shared" si="2"/>
        <v>34</v>
      </c>
      <c r="AA39" s="25"/>
      <c r="AB39" s="26" t="str">
        <f t="shared" si="3"/>
        <v/>
      </c>
      <c r="AC39" s="25"/>
      <c r="AD39" s="26" t="str">
        <f t="shared" si="4"/>
        <v/>
      </c>
      <c r="AG39" s="4">
        <f t="shared" si="5"/>
        <v>0</v>
      </c>
      <c r="AH39" s="27">
        <f t="shared" si="6"/>
        <v>0</v>
      </c>
      <c r="AI39" s="27">
        <f t="shared" si="26"/>
        <v>30</v>
      </c>
      <c r="AJ39" s="27">
        <f t="shared" si="7"/>
        <v>0</v>
      </c>
      <c r="AK39" s="4">
        <f t="shared" si="8"/>
        <v>0</v>
      </c>
    </row>
    <row r="40" spans="1:37">
      <c r="A40" s="105" t="s">
        <v>127</v>
      </c>
      <c r="B40" s="106"/>
      <c r="C40" s="17"/>
      <c r="D40" s="17"/>
      <c r="E40" s="17">
        <v>3</v>
      </c>
      <c r="F40" s="18"/>
      <c r="G40" s="28"/>
      <c r="H40" s="19">
        <f t="shared" si="0"/>
        <v>3</v>
      </c>
      <c r="I40" s="70" t="s">
        <v>128</v>
      </c>
      <c r="J40" s="103">
        <v>1</v>
      </c>
      <c r="K40" s="104"/>
      <c r="L40" s="21" t="str">
        <f t="shared" si="37"/>
        <v/>
      </c>
      <c r="M40" s="22" t="s">
        <v>23</v>
      </c>
      <c r="N40" s="21" t="str">
        <f t="shared" si="38"/>
        <v/>
      </c>
      <c r="O40" s="22" t="s">
        <v>23</v>
      </c>
      <c r="P40" s="21">
        <f t="shared" si="39"/>
        <v>3</v>
      </c>
      <c r="Q40" s="22" t="s">
        <v>23</v>
      </c>
      <c r="R40" s="21" t="str">
        <f t="shared" si="40"/>
        <v/>
      </c>
      <c r="S40" s="22" t="s">
        <v>23</v>
      </c>
      <c r="T40" s="21" t="str">
        <f t="shared" si="41"/>
        <v/>
      </c>
      <c r="U40" s="23"/>
      <c r="V40" s="24" t="str">
        <f t="shared" si="25"/>
        <v/>
      </c>
      <c r="W40" s="25"/>
      <c r="X40" s="26" t="str">
        <f t="shared" si="1"/>
        <v/>
      </c>
      <c r="Y40" s="25">
        <v>32</v>
      </c>
      <c r="Z40" s="26">
        <f t="shared" si="2"/>
        <v>35</v>
      </c>
      <c r="AA40" s="25"/>
      <c r="AB40" s="26" t="str">
        <f t="shared" si="3"/>
        <v/>
      </c>
      <c r="AC40" s="25"/>
      <c r="AD40" s="26" t="str">
        <f t="shared" si="4"/>
        <v/>
      </c>
      <c r="AG40" s="4">
        <f t="shared" si="5"/>
        <v>0</v>
      </c>
      <c r="AH40" s="27">
        <f t="shared" si="6"/>
        <v>0</v>
      </c>
      <c r="AI40" s="27">
        <f t="shared" si="26"/>
        <v>32</v>
      </c>
      <c r="AJ40" s="27">
        <f t="shared" si="7"/>
        <v>0</v>
      </c>
      <c r="AK40" s="4">
        <f t="shared" si="8"/>
        <v>0</v>
      </c>
    </row>
    <row r="41" spans="1:37">
      <c r="A41" s="105"/>
      <c r="B41" s="106"/>
      <c r="C41" s="17"/>
      <c r="D41" s="17"/>
      <c r="E41" s="17"/>
      <c r="F41" s="18"/>
      <c r="G41" s="28"/>
      <c r="H41" s="19" t="str">
        <f t="shared" si="0"/>
        <v/>
      </c>
      <c r="I41" s="20"/>
      <c r="J41" s="103"/>
      <c r="K41" s="104"/>
      <c r="L41" s="21" t="str">
        <f t="shared" si="37"/>
        <v/>
      </c>
      <c r="M41" s="22" t="s">
        <v>23</v>
      </c>
      <c r="N41" s="21" t="str">
        <f t="shared" si="38"/>
        <v/>
      </c>
      <c r="O41" s="22" t="s">
        <v>23</v>
      </c>
      <c r="P41" s="21" t="str">
        <f t="shared" si="39"/>
        <v/>
      </c>
      <c r="Q41" s="22" t="s">
        <v>23</v>
      </c>
      <c r="R41" s="21" t="str">
        <f t="shared" si="40"/>
        <v/>
      </c>
      <c r="S41" s="22" t="s">
        <v>23</v>
      </c>
      <c r="T41" s="21" t="str">
        <f t="shared" si="41"/>
        <v/>
      </c>
      <c r="U41" s="23"/>
      <c r="V41" s="24" t="str">
        <f t="shared" si="25"/>
        <v/>
      </c>
      <c r="W41" s="25"/>
      <c r="X41" s="26" t="str">
        <f t="shared" si="1"/>
        <v/>
      </c>
      <c r="Y41" s="25"/>
      <c r="Z41" s="26" t="str">
        <f t="shared" si="2"/>
        <v/>
      </c>
      <c r="AA41" s="25"/>
      <c r="AB41" s="26" t="str">
        <f t="shared" si="3"/>
        <v/>
      </c>
      <c r="AC41" s="25"/>
      <c r="AD41" s="26" t="str">
        <f t="shared" si="4"/>
        <v/>
      </c>
      <c r="AG41" s="4">
        <f t="shared" si="5"/>
        <v>0</v>
      </c>
      <c r="AH41" s="27">
        <f t="shared" si="6"/>
        <v>0</v>
      </c>
      <c r="AI41" s="27">
        <f t="shared" si="26"/>
        <v>0</v>
      </c>
      <c r="AJ41" s="27">
        <f t="shared" si="7"/>
        <v>0</v>
      </c>
      <c r="AK41" s="4">
        <f t="shared" si="8"/>
        <v>0</v>
      </c>
    </row>
    <row r="42" spans="1:37">
      <c r="A42" s="105"/>
      <c r="B42" s="106"/>
      <c r="C42" s="17"/>
      <c r="D42" s="17"/>
      <c r="E42" s="17"/>
      <c r="F42" s="18"/>
      <c r="G42" s="28"/>
      <c r="H42" s="19" t="str">
        <f t="shared" si="0"/>
        <v/>
      </c>
      <c r="I42" s="20"/>
      <c r="J42" s="103"/>
      <c r="K42" s="104"/>
      <c r="L42" s="21" t="str">
        <f t="shared" si="37"/>
        <v/>
      </c>
      <c r="M42" s="22" t="s">
        <v>23</v>
      </c>
      <c r="N42" s="21" t="str">
        <f t="shared" si="38"/>
        <v/>
      </c>
      <c r="O42" s="22" t="s">
        <v>23</v>
      </c>
      <c r="P42" s="21" t="str">
        <f t="shared" si="39"/>
        <v/>
      </c>
      <c r="Q42" s="22" t="s">
        <v>23</v>
      </c>
      <c r="R42" s="21" t="str">
        <f t="shared" si="40"/>
        <v/>
      </c>
      <c r="S42" s="22" t="s">
        <v>23</v>
      </c>
      <c r="T42" s="21" t="str">
        <f t="shared" si="41"/>
        <v/>
      </c>
      <c r="U42" s="23"/>
      <c r="V42" s="24" t="str">
        <f t="shared" si="25"/>
        <v/>
      </c>
      <c r="W42" s="25"/>
      <c r="X42" s="26" t="str">
        <f t="shared" si="1"/>
        <v/>
      </c>
      <c r="Y42" s="25"/>
      <c r="Z42" s="26" t="str">
        <f t="shared" si="2"/>
        <v/>
      </c>
      <c r="AA42" s="25"/>
      <c r="AB42" s="26" t="str">
        <f t="shared" si="3"/>
        <v/>
      </c>
      <c r="AC42" s="25"/>
      <c r="AD42" s="26" t="str">
        <f t="shared" si="4"/>
        <v/>
      </c>
      <c r="AG42" s="4">
        <f t="shared" si="5"/>
        <v>0</v>
      </c>
      <c r="AH42" s="27">
        <f t="shared" si="6"/>
        <v>0</v>
      </c>
      <c r="AI42" s="27">
        <f t="shared" si="26"/>
        <v>0</v>
      </c>
      <c r="AJ42" s="27">
        <f t="shared" si="7"/>
        <v>0</v>
      </c>
      <c r="AK42" s="4">
        <f t="shared" si="8"/>
        <v>0</v>
      </c>
    </row>
    <row r="43" spans="1:37">
      <c r="A43" s="105"/>
      <c r="B43" s="106"/>
      <c r="C43" s="17"/>
      <c r="D43" s="17"/>
      <c r="E43" s="17"/>
      <c r="F43" s="18"/>
      <c r="G43" s="28"/>
      <c r="H43" s="19" t="str">
        <f t="shared" si="0"/>
        <v/>
      </c>
      <c r="I43" s="29"/>
      <c r="J43" s="103"/>
      <c r="K43" s="104"/>
      <c r="L43" s="21" t="str">
        <f t="shared" si="37"/>
        <v/>
      </c>
      <c r="M43" s="22" t="s">
        <v>23</v>
      </c>
      <c r="N43" s="21" t="str">
        <f t="shared" si="38"/>
        <v/>
      </c>
      <c r="O43" s="22" t="s">
        <v>23</v>
      </c>
      <c r="P43" s="21" t="str">
        <f t="shared" si="39"/>
        <v/>
      </c>
      <c r="Q43" s="22" t="s">
        <v>23</v>
      </c>
      <c r="R43" s="21" t="str">
        <f t="shared" si="40"/>
        <v/>
      </c>
      <c r="S43" s="22" t="s">
        <v>23</v>
      </c>
      <c r="T43" s="21" t="str">
        <f t="shared" si="41"/>
        <v/>
      </c>
      <c r="U43" s="23"/>
      <c r="V43" s="24" t="str">
        <f t="shared" si="25"/>
        <v/>
      </c>
      <c r="W43" s="25"/>
      <c r="X43" s="26" t="str">
        <f t="shared" si="1"/>
        <v/>
      </c>
      <c r="Y43" s="25"/>
      <c r="Z43" s="26" t="str">
        <f t="shared" si="2"/>
        <v/>
      </c>
      <c r="AA43" s="25"/>
      <c r="AB43" s="26" t="str">
        <f t="shared" si="3"/>
        <v/>
      </c>
      <c r="AC43" s="25"/>
      <c r="AD43" s="26" t="str">
        <f t="shared" si="4"/>
        <v/>
      </c>
      <c r="AG43" s="4">
        <f t="shared" si="5"/>
        <v>0</v>
      </c>
      <c r="AH43" s="27">
        <f t="shared" si="6"/>
        <v>0</v>
      </c>
      <c r="AI43" s="27">
        <f t="shared" si="26"/>
        <v>0</v>
      </c>
      <c r="AJ43" s="27">
        <f t="shared" si="7"/>
        <v>0</v>
      </c>
      <c r="AK43" s="4">
        <f t="shared" si="8"/>
        <v>0</v>
      </c>
    </row>
    <row r="44" spans="1:37">
      <c r="A44" s="105"/>
      <c r="B44" s="106"/>
      <c r="C44" s="17"/>
      <c r="D44" s="17"/>
      <c r="E44" s="17"/>
      <c r="F44" s="18"/>
      <c r="G44" s="28"/>
      <c r="H44" s="19" t="str">
        <f t="shared" si="0"/>
        <v/>
      </c>
      <c r="I44" s="29"/>
      <c r="J44" s="103"/>
      <c r="K44" s="104"/>
      <c r="L44" s="21" t="str">
        <f t="shared" si="37"/>
        <v/>
      </c>
      <c r="M44" s="22" t="s">
        <v>23</v>
      </c>
      <c r="N44" s="21" t="str">
        <f t="shared" si="38"/>
        <v/>
      </c>
      <c r="O44" s="22" t="s">
        <v>23</v>
      </c>
      <c r="P44" s="21" t="str">
        <f t="shared" si="39"/>
        <v/>
      </c>
      <c r="Q44" s="22" t="s">
        <v>23</v>
      </c>
      <c r="R44" s="21" t="str">
        <f t="shared" si="40"/>
        <v/>
      </c>
      <c r="S44" s="22" t="s">
        <v>23</v>
      </c>
      <c r="T44" s="21" t="str">
        <f t="shared" si="41"/>
        <v/>
      </c>
      <c r="U44" s="23"/>
      <c r="V44" s="24" t="str">
        <f t="shared" si="25"/>
        <v/>
      </c>
      <c r="W44" s="25"/>
      <c r="X44" s="26" t="str">
        <f t="shared" si="1"/>
        <v/>
      </c>
      <c r="Y44" s="25"/>
      <c r="Z44" s="26" t="str">
        <f t="shared" si="2"/>
        <v/>
      </c>
      <c r="AA44" s="25"/>
      <c r="AB44" s="26" t="str">
        <f t="shared" si="3"/>
        <v/>
      </c>
      <c r="AC44" s="25"/>
      <c r="AD44" s="26" t="str">
        <f t="shared" si="4"/>
        <v/>
      </c>
      <c r="AG44" s="4">
        <f t="shared" si="5"/>
        <v>0</v>
      </c>
      <c r="AH44" s="27">
        <f t="shared" si="6"/>
        <v>0</v>
      </c>
      <c r="AI44" s="27">
        <f t="shared" si="26"/>
        <v>0</v>
      </c>
      <c r="AJ44" s="27">
        <f t="shared" si="7"/>
        <v>0</v>
      </c>
      <c r="AK44" s="4">
        <f t="shared" si="8"/>
        <v>0</v>
      </c>
    </row>
    <row r="45" spans="1:37">
      <c r="A45" s="105"/>
      <c r="B45" s="106"/>
      <c r="C45" s="17"/>
      <c r="D45" s="17"/>
      <c r="E45" s="17"/>
      <c r="F45" s="18"/>
      <c r="G45" s="28"/>
      <c r="H45" s="19" t="str">
        <f t="shared" si="0"/>
        <v/>
      </c>
      <c r="I45" s="29"/>
      <c r="J45" s="103"/>
      <c r="K45" s="104"/>
      <c r="L45" s="21" t="str">
        <f t="shared" si="37"/>
        <v/>
      </c>
      <c r="M45" s="22" t="s">
        <v>23</v>
      </c>
      <c r="N45" s="21" t="str">
        <f t="shared" si="38"/>
        <v/>
      </c>
      <c r="O45" s="22" t="s">
        <v>23</v>
      </c>
      <c r="P45" s="21" t="str">
        <f t="shared" si="39"/>
        <v/>
      </c>
      <c r="Q45" s="22" t="s">
        <v>23</v>
      </c>
      <c r="R45" s="21" t="str">
        <f t="shared" si="40"/>
        <v/>
      </c>
      <c r="S45" s="22" t="s">
        <v>23</v>
      </c>
      <c r="T45" s="21" t="str">
        <f t="shared" si="41"/>
        <v/>
      </c>
      <c r="U45" s="23"/>
      <c r="V45" s="24" t="str">
        <f t="shared" si="25"/>
        <v/>
      </c>
      <c r="W45" s="25"/>
      <c r="X45" s="26" t="str">
        <f t="shared" si="1"/>
        <v/>
      </c>
      <c r="Y45" s="25"/>
      <c r="Z45" s="26" t="str">
        <f t="shared" si="2"/>
        <v/>
      </c>
      <c r="AA45" s="25"/>
      <c r="AB45" s="26" t="str">
        <f t="shared" si="3"/>
        <v/>
      </c>
      <c r="AC45" s="25"/>
      <c r="AD45" s="26" t="str">
        <f t="shared" si="4"/>
        <v/>
      </c>
      <c r="AG45" s="4">
        <f t="shared" si="5"/>
        <v>0</v>
      </c>
      <c r="AH45" s="27">
        <f t="shared" si="6"/>
        <v>0</v>
      </c>
      <c r="AI45" s="27">
        <f t="shared" si="26"/>
        <v>0</v>
      </c>
      <c r="AJ45" s="27">
        <f t="shared" si="7"/>
        <v>0</v>
      </c>
      <c r="AK45" s="4">
        <f t="shared" si="8"/>
        <v>0</v>
      </c>
    </row>
    <row r="46" spans="1:37">
      <c r="A46" s="105"/>
      <c r="B46" s="106"/>
      <c r="C46" s="17"/>
      <c r="D46" s="17"/>
      <c r="E46" s="17"/>
      <c r="F46" s="18"/>
      <c r="G46" s="28"/>
      <c r="H46" s="19" t="str">
        <f t="shared" si="0"/>
        <v/>
      </c>
      <c r="I46" s="29"/>
      <c r="J46" s="103"/>
      <c r="K46" s="104"/>
      <c r="L46" s="21" t="str">
        <f t="shared" si="37"/>
        <v/>
      </c>
      <c r="M46" s="22" t="s">
        <v>23</v>
      </c>
      <c r="N46" s="21" t="str">
        <f t="shared" si="38"/>
        <v/>
      </c>
      <c r="O46" s="22" t="s">
        <v>23</v>
      </c>
      <c r="P46" s="21" t="str">
        <f t="shared" si="39"/>
        <v/>
      </c>
      <c r="Q46" s="22" t="s">
        <v>23</v>
      </c>
      <c r="R46" s="21" t="str">
        <f t="shared" si="40"/>
        <v/>
      </c>
      <c r="S46" s="22" t="s">
        <v>23</v>
      </c>
      <c r="T46" s="21" t="str">
        <f t="shared" si="41"/>
        <v/>
      </c>
      <c r="U46" s="23"/>
      <c r="V46" s="24" t="str">
        <f t="shared" si="25"/>
        <v/>
      </c>
      <c r="W46" s="25"/>
      <c r="X46" s="26" t="str">
        <f t="shared" si="1"/>
        <v/>
      </c>
      <c r="Y46" s="25"/>
      <c r="Z46" s="26" t="str">
        <f t="shared" si="2"/>
        <v/>
      </c>
      <c r="AA46" s="25"/>
      <c r="AB46" s="26" t="str">
        <f t="shared" si="3"/>
        <v/>
      </c>
      <c r="AC46" s="25"/>
      <c r="AD46" s="26" t="str">
        <f t="shared" si="4"/>
        <v/>
      </c>
      <c r="AG46" s="4">
        <f t="shared" si="5"/>
        <v>0</v>
      </c>
      <c r="AH46" s="27">
        <f t="shared" si="6"/>
        <v>0</v>
      </c>
      <c r="AI46" s="27">
        <f t="shared" si="26"/>
        <v>0</v>
      </c>
      <c r="AJ46" s="27">
        <f t="shared" si="7"/>
        <v>0</v>
      </c>
      <c r="AK46" s="4">
        <f t="shared" si="8"/>
        <v>0</v>
      </c>
    </row>
    <row r="47" spans="1:37">
      <c r="A47" s="107"/>
      <c r="B47" s="108"/>
      <c r="C47" s="17"/>
      <c r="D47" s="17"/>
      <c r="E47" s="17"/>
      <c r="F47" s="18"/>
      <c r="G47" s="28"/>
      <c r="H47" s="19" t="str">
        <f t="shared" si="0"/>
        <v/>
      </c>
      <c r="I47" s="20"/>
      <c r="J47" s="103"/>
      <c r="K47" s="104"/>
      <c r="L47" s="21" t="str">
        <f t="shared" si="37"/>
        <v/>
      </c>
      <c r="M47" s="22" t="s">
        <v>23</v>
      </c>
      <c r="N47" s="21" t="str">
        <f t="shared" si="38"/>
        <v/>
      </c>
      <c r="O47" s="22" t="s">
        <v>23</v>
      </c>
      <c r="P47" s="21" t="str">
        <f t="shared" si="39"/>
        <v/>
      </c>
      <c r="Q47" s="22" t="s">
        <v>23</v>
      </c>
      <c r="R47" s="21" t="str">
        <f t="shared" si="40"/>
        <v/>
      </c>
      <c r="S47" s="22" t="s">
        <v>23</v>
      </c>
      <c r="T47" s="21" t="str">
        <f t="shared" si="41"/>
        <v/>
      </c>
      <c r="U47" s="23"/>
      <c r="V47" s="24" t="str">
        <f t="shared" si="25"/>
        <v/>
      </c>
      <c r="W47" s="25"/>
      <c r="X47" s="26" t="str">
        <f t="shared" si="1"/>
        <v/>
      </c>
      <c r="Y47" s="25"/>
      <c r="Z47" s="26" t="str">
        <f t="shared" si="2"/>
        <v/>
      </c>
      <c r="AA47" s="25"/>
      <c r="AB47" s="26" t="str">
        <f t="shared" si="3"/>
        <v/>
      </c>
      <c r="AC47" s="25"/>
      <c r="AD47" s="26" t="str">
        <f t="shared" si="4"/>
        <v/>
      </c>
      <c r="AG47" s="4">
        <f t="shared" si="5"/>
        <v>0</v>
      </c>
      <c r="AH47" s="27">
        <f t="shared" si="6"/>
        <v>0</v>
      </c>
      <c r="AI47" s="27">
        <f t="shared" si="26"/>
        <v>0</v>
      </c>
      <c r="AJ47" s="27">
        <f t="shared" si="7"/>
        <v>0</v>
      </c>
      <c r="AK47" s="4">
        <f t="shared" si="8"/>
        <v>0</v>
      </c>
    </row>
    <row r="48" spans="1:37">
      <c r="A48" s="105"/>
      <c r="B48" s="106"/>
      <c r="C48" s="17"/>
      <c r="D48" s="17"/>
      <c r="E48" s="17"/>
      <c r="F48" s="18"/>
      <c r="G48" s="28"/>
      <c r="H48" s="19" t="str">
        <f t="shared" si="0"/>
        <v/>
      </c>
      <c r="I48" s="30"/>
      <c r="J48" s="103"/>
      <c r="K48" s="104"/>
      <c r="L48" s="21" t="str">
        <f t="shared" si="37"/>
        <v/>
      </c>
      <c r="M48" s="22" t="s">
        <v>23</v>
      </c>
      <c r="N48" s="21" t="str">
        <f t="shared" si="38"/>
        <v/>
      </c>
      <c r="O48" s="22" t="s">
        <v>23</v>
      </c>
      <c r="P48" s="21" t="str">
        <f t="shared" si="39"/>
        <v/>
      </c>
      <c r="Q48" s="22" t="s">
        <v>23</v>
      </c>
      <c r="R48" s="21" t="str">
        <f t="shared" si="40"/>
        <v/>
      </c>
      <c r="S48" s="22" t="s">
        <v>23</v>
      </c>
      <c r="T48" s="21" t="str">
        <f t="shared" si="41"/>
        <v/>
      </c>
      <c r="U48" s="23"/>
      <c r="V48" s="24" t="str">
        <f t="shared" si="25"/>
        <v/>
      </c>
      <c r="W48" s="25"/>
      <c r="X48" s="26" t="str">
        <f t="shared" si="1"/>
        <v/>
      </c>
      <c r="Y48" s="25"/>
      <c r="Z48" s="26" t="str">
        <f t="shared" si="2"/>
        <v/>
      </c>
      <c r="AA48" s="25"/>
      <c r="AB48" s="26" t="str">
        <f t="shared" si="3"/>
        <v/>
      </c>
      <c r="AC48" s="25"/>
      <c r="AD48" s="26" t="str">
        <f t="shared" si="4"/>
        <v/>
      </c>
      <c r="AG48" s="4">
        <f t="shared" si="5"/>
        <v>0</v>
      </c>
      <c r="AH48" s="27">
        <f t="shared" si="6"/>
        <v>0</v>
      </c>
      <c r="AI48" s="27">
        <f t="shared" si="26"/>
        <v>0</v>
      </c>
      <c r="AJ48" s="27">
        <f t="shared" si="7"/>
        <v>0</v>
      </c>
      <c r="AK48" s="4">
        <f t="shared" si="8"/>
        <v>0</v>
      </c>
    </row>
    <row r="49" spans="1:37">
      <c r="A49" s="105"/>
      <c r="B49" s="106"/>
      <c r="C49" s="17"/>
      <c r="D49" s="17"/>
      <c r="E49" s="17"/>
      <c r="F49" s="18"/>
      <c r="G49" s="28"/>
      <c r="H49" s="19" t="str">
        <f t="shared" si="0"/>
        <v/>
      </c>
      <c r="I49" s="30"/>
      <c r="J49" s="103"/>
      <c r="K49" s="104"/>
      <c r="L49" s="21" t="str">
        <f t="shared" si="37"/>
        <v/>
      </c>
      <c r="M49" s="22" t="s">
        <v>23</v>
      </c>
      <c r="N49" s="21" t="str">
        <f t="shared" si="38"/>
        <v/>
      </c>
      <c r="O49" s="22" t="s">
        <v>23</v>
      </c>
      <c r="P49" s="21" t="str">
        <f t="shared" si="39"/>
        <v/>
      </c>
      <c r="Q49" s="22" t="s">
        <v>23</v>
      </c>
      <c r="R49" s="21" t="str">
        <f t="shared" si="40"/>
        <v/>
      </c>
      <c r="S49" s="22" t="s">
        <v>23</v>
      </c>
      <c r="T49" s="21" t="str">
        <f t="shared" si="41"/>
        <v/>
      </c>
      <c r="U49" s="23"/>
      <c r="V49" s="24" t="str">
        <f t="shared" si="25"/>
        <v/>
      </c>
      <c r="W49" s="25"/>
      <c r="X49" s="26" t="str">
        <f t="shared" si="1"/>
        <v/>
      </c>
      <c r="Y49" s="25"/>
      <c r="Z49" s="26" t="str">
        <f t="shared" si="2"/>
        <v/>
      </c>
      <c r="AA49" s="25"/>
      <c r="AB49" s="26" t="str">
        <f t="shared" si="3"/>
        <v/>
      </c>
      <c r="AC49" s="25"/>
      <c r="AD49" s="26" t="str">
        <f t="shared" si="4"/>
        <v/>
      </c>
      <c r="AG49" s="4">
        <f t="shared" si="5"/>
        <v>0</v>
      </c>
      <c r="AH49" s="27">
        <f t="shared" si="6"/>
        <v>0</v>
      </c>
      <c r="AI49" s="27">
        <f t="shared" si="26"/>
        <v>0</v>
      </c>
      <c r="AJ49" s="27">
        <f t="shared" si="7"/>
        <v>0</v>
      </c>
      <c r="AK49" s="4">
        <f t="shared" si="8"/>
        <v>0</v>
      </c>
    </row>
    <row r="50" spans="1:37">
      <c r="A50" s="105"/>
      <c r="B50" s="106"/>
      <c r="C50" s="17"/>
      <c r="D50" s="17"/>
      <c r="E50" s="17"/>
      <c r="F50" s="18"/>
      <c r="G50" s="28"/>
      <c r="H50" s="19" t="str">
        <f t="shared" si="0"/>
        <v/>
      </c>
      <c r="I50" s="30"/>
      <c r="J50" s="103"/>
      <c r="K50" s="104"/>
      <c r="L50" s="21" t="str">
        <f t="shared" si="37"/>
        <v/>
      </c>
      <c r="M50" s="22" t="s">
        <v>23</v>
      </c>
      <c r="N50" s="21" t="str">
        <f t="shared" si="38"/>
        <v/>
      </c>
      <c r="O50" s="22" t="s">
        <v>23</v>
      </c>
      <c r="P50" s="21" t="str">
        <f t="shared" si="39"/>
        <v/>
      </c>
      <c r="Q50" s="22" t="s">
        <v>23</v>
      </c>
      <c r="R50" s="21" t="str">
        <f t="shared" si="40"/>
        <v/>
      </c>
      <c r="S50" s="22" t="s">
        <v>23</v>
      </c>
      <c r="T50" s="21" t="str">
        <f t="shared" si="41"/>
        <v/>
      </c>
      <c r="U50" s="23"/>
      <c r="V50" s="24" t="str">
        <f t="shared" si="25"/>
        <v/>
      </c>
      <c r="W50" s="25"/>
      <c r="X50" s="26" t="str">
        <f t="shared" si="1"/>
        <v/>
      </c>
      <c r="Y50" s="25"/>
      <c r="Z50" s="26" t="str">
        <f t="shared" si="2"/>
        <v/>
      </c>
      <c r="AA50" s="25"/>
      <c r="AB50" s="26" t="str">
        <f t="shared" si="3"/>
        <v/>
      </c>
      <c r="AC50" s="25"/>
      <c r="AD50" s="26" t="str">
        <f t="shared" si="4"/>
        <v/>
      </c>
      <c r="AG50" s="4">
        <f t="shared" si="5"/>
        <v>0</v>
      </c>
      <c r="AH50" s="27">
        <f t="shared" si="6"/>
        <v>0</v>
      </c>
      <c r="AI50" s="27">
        <f t="shared" si="26"/>
        <v>0</v>
      </c>
      <c r="AJ50" s="27">
        <f t="shared" si="7"/>
        <v>0</v>
      </c>
      <c r="AK50" s="4">
        <f t="shared" si="8"/>
        <v>0</v>
      </c>
    </row>
    <row r="51" spans="1:37">
      <c r="A51" s="105"/>
      <c r="B51" s="106"/>
      <c r="C51" s="17"/>
      <c r="D51" s="17"/>
      <c r="E51" s="17"/>
      <c r="F51" s="18"/>
      <c r="G51" s="28"/>
      <c r="H51" s="19" t="str">
        <f t="shared" si="0"/>
        <v/>
      </c>
      <c r="I51" s="30"/>
      <c r="J51" s="103"/>
      <c r="K51" s="104"/>
      <c r="L51" s="21" t="str">
        <f t="shared" si="37"/>
        <v/>
      </c>
      <c r="M51" s="22" t="s">
        <v>23</v>
      </c>
      <c r="N51" s="21" t="str">
        <f t="shared" si="38"/>
        <v/>
      </c>
      <c r="O51" s="22" t="s">
        <v>23</v>
      </c>
      <c r="P51" s="21" t="str">
        <f t="shared" si="39"/>
        <v/>
      </c>
      <c r="Q51" s="22" t="s">
        <v>23</v>
      </c>
      <c r="R51" s="21" t="str">
        <f t="shared" si="40"/>
        <v/>
      </c>
      <c r="S51" s="22" t="s">
        <v>23</v>
      </c>
      <c r="T51" s="21" t="str">
        <f t="shared" si="41"/>
        <v/>
      </c>
      <c r="U51" s="23"/>
      <c r="V51" s="24" t="str">
        <f t="shared" si="25"/>
        <v/>
      </c>
      <c r="W51" s="25"/>
      <c r="X51" s="26" t="str">
        <f t="shared" si="1"/>
        <v/>
      </c>
      <c r="Y51" s="25"/>
      <c r="Z51" s="26" t="str">
        <f t="shared" si="2"/>
        <v/>
      </c>
      <c r="AA51" s="25"/>
      <c r="AB51" s="26" t="str">
        <f t="shared" si="3"/>
        <v/>
      </c>
      <c r="AC51" s="25"/>
      <c r="AD51" s="26" t="str">
        <f t="shared" si="4"/>
        <v/>
      </c>
      <c r="AG51" s="4">
        <f t="shared" si="5"/>
        <v>0</v>
      </c>
      <c r="AH51" s="27">
        <f t="shared" si="6"/>
        <v>0</v>
      </c>
      <c r="AI51" s="27">
        <f t="shared" si="26"/>
        <v>0</v>
      </c>
      <c r="AJ51" s="27">
        <f t="shared" si="7"/>
        <v>0</v>
      </c>
      <c r="AK51" s="4">
        <f t="shared" si="8"/>
        <v>0</v>
      </c>
    </row>
    <row r="52" spans="1:37">
      <c r="A52" s="110"/>
      <c r="B52" s="111"/>
      <c r="C52" s="17"/>
      <c r="D52" s="17"/>
      <c r="E52" s="17"/>
      <c r="F52" s="18"/>
      <c r="G52" s="28"/>
      <c r="H52" s="19" t="str">
        <f t="shared" si="0"/>
        <v/>
      </c>
      <c r="I52" s="20"/>
      <c r="J52" s="103"/>
      <c r="K52" s="104"/>
      <c r="L52" s="21" t="str">
        <f t="shared" si="37"/>
        <v/>
      </c>
      <c r="M52" s="22" t="s">
        <v>23</v>
      </c>
      <c r="N52" s="21" t="str">
        <f t="shared" si="38"/>
        <v/>
      </c>
      <c r="O52" s="22" t="s">
        <v>23</v>
      </c>
      <c r="P52" s="21" t="str">
        <f t="shared" si="39"/>
        <v/>
      </c>
      <c r="Q52" s="22" t="s">
        <v>23</v>
      </c>
      <c r="R52" s="21" t="str">
        <f t="shared" si="40"/>
        <v/>
      </c>
      <c r="S52" s="22" t="s">
        <v>23</v>
      </c>
      <c r="T52" s="21" t="str">
        <f t="shared" si="41"/>
        <v/>
      </c>
      <c r="U52" s="23"/>
      <c r="V52" s="24" t="str">
        <f t="shared" si="25"/>
        <v/>
      </c>
      <c r="W52" s="25"/>
      <c r="X52" s="26" t="str">
        <f t="shared" si="1"/>
        <v/>
      </c>
      <c r="Y52" s="25"/>
      <c r="Z52" s="26" t="str">
        <f t="shared" si="2"/>
        <v/>
      </c>
      <c r="AA52" s="25"/>
      <c r="AB52" s="26" t="str">
        <f t="shared" si="3"/>
        <v/>
      </c>
      <c r="AC52" s="25"/>
      <c r="AD52" s="26" t="str">
        <f t="shared" si="4"/>
        <v/>
      </c>
      <c r="AG52" s="4">
        <f t="shared" si="5"/>
        <v>0</v>
      </c>
      <c r="AH52" s="27">
        <f t="shared" si="6"/>
        <v>0</v>
      </c>
      <c r="AI52" s="27">
        <f t="shared" si="26"/>
        <v>0</v>
      </c>
      <c r="AJ52" s="27">
        <f t="shared" si="7"/>
        <v>0</v>
      </c>
      <c r="AK52" s="4">
        <f t="shared" si="8"/>
        <v>0</v>
      </c>
    </row>
    <row r="53" spans="1:37">
      <c r="A53" s="31"/>
      <c r="J53" s="4"/>
    </row>
    <row r="54" spans="1:37" ht="19.5" customHeight="1">
      <c r="A54" s="32"/>
      <c r="B54" s="112" t="s">
        <v>22</v>
      </c>
      <c r="C54" s="113"/>
      <c r="D54" s="112" t="s">
        <v>21</v>
      </c>
      <c r="E54" s="114"/>
      <c r="F54" s="114"/>
      <c r="G54" s="33" t="s">
        <v>20</v>
      </c>
      <c r="H54" s="115" t="s">
        <v>83</v>
      </c>
      <c r="I54" s="116"/>
      <c r="J54" s="117"/>
      <c r="K54" s="34"/>
      <c r="L54" s="35"/>
      <c r="M54" s="35"/>
      <c r="O54" s="36"/>
      <c r="P54" s="36"/>
      <c r="X54" s="109" t="s">
        <v>19</v>
      </c>
      <c r="Y54" s="109"/>
      <c r="Z54" s="109"/>
      <c r="AA54" s="109"/>
      <c r="AB54" s="109"/>
      <c r="AC54" s="109"/>
      <c r="AD54" s="109"/>
    </row>
    <row r="55" spans="1:37" ht="12.75" customHeight="1">
      <c r="A55" s="37" t="s">
        <v>13</v>
      </c>
      <c r="B55" s="66" t="s">
        <v>18</v>
      </c>
      <c r="C55" s="66" t="s">
        <v>17</v>
      </c>
      <c r="D55" s="38" t="s">
        <v>13</v>
      </c>
      <c r="E55" s="39" t="s">
        <v>12</v>
      </c>
      <c r="F55" s="33" t="s">
        <v>16</v>
      </c>
      <c r="G55" s="40" t="s">
        <v>15</v>
      </c>
      <c r="H55" s="40" t="s">
        <v>14</v>
      </c>
      <c r="I55" s="66" t="s">
        <v>13</v>
      </c>
      <c r="J55" s="38" t="s">
        <v>12</v>
      </c>
      <c r="K55" s="41"/>
      <c r="L55" s="35"/>
      <c r="M55" s="35"/>
      <c r="X55" s="124"/>
      <c r="Y55" s="125"/>
      <c r="Z55" s="125"/>
      <c r="AA55" s="125"/>
      <c r="AB55" s="125"/>
      <c r="AC55" s="125"/>
      <c r="AD55" s="125"/>
    </row>
    <row r="56" spans="1:37">
      <c r="A56" s="25"/>
      <c r="B56" s="42"/>
      <c r="C56" s="42"/>
      <c r="D56" s="43">
        <f t="shared" ref="D56:D64" si="42">IF(AND(B56&gt;0,C56&gt;0),((C56+1)-B56),0)</f>
        <v>0</v>
      </c>
      <c r="E56" s="44">
        <f>D56</f>
        <v>0</v>
      </c>
      <c r="F56" s="45"/>
      <c r="G56" s="46">
        <f t="shared" ref="G56:G67" si="43">NETWORKDAYS(B56,C56)-F56</f>
        <v>0</v>
      </c>
      <c r="H56" s="45">
        <v>50</v>
      </c>
      <c r="I56" s="47">
        <f t="shared" ref="I56:J64" si="44">ROUND(IF(G56&gt;0,G56*H56*0.01,0),0)</f>
        <v>0</v>
      </c>
      <c r="J56" s="43">
        <f>I56</f>
        <v>0</v>
      </c>
      <c r="K56" s="41"/>
      <c r="L56" s="41"/>
      <c r="M56" s="41"/>
      <c r="X56" s="125"/>
      <c r="Y56" s="125"/>
      <c r="Z56" s="125"/>
      <c r="AA56" s="125"/>
      <c r="AB56" s="125"/>
      <c r="AC56" s="125"/>
      <c r="AD56" s="125"/>
    </row>
    <row r="57" spans="1:37">
      <c r="A57" s="25"/>
      <c r="B57" s="42"/>
      <c r="C57" s="42"/>
      <c r="D57" s="43">
        <f t="shared" si="42"/>
        <v>0</v>
      </c>
      <c r="E57" s="44">
        <f t="shared" ref="E57:E64" si="45">E56+D57</f>
        <v>0</v>
      </c>
      <c r="F57" s="45"/>
      <c r="G57" s="46">
        <f t="shared" si="43"/>
        <v>0</v>
      </c>
      <c r="H57" s="45">
        <v>50</v>
      </c>
      <c r="I57" s="47">
        <f t="shared" si="44"/>
        <v>0</v>
      </c>
      <c r="J57" s="43">
        <f t="shared" ref="J57:J63" si="46">J56+I57</f>
        <v>0</v>
      </c>
      <c r="K57" s="41"/>
      <c r="L57" s="41"/>
      <c r="M57" s="41"/>
      <c r="X57" s="125"/>
      <c r="Y57" s="125"/>
      <c r="Z57" s="125"/>
      <c r="AA57" s="125"/>
      <c r="AB57" s="125"/>
      <c r="AC57" s="125"/>
      <c r="AD57" s="125"/>
    </row>
    <row r="58" spans="1:37">
      <c r="A58" s="25"/>
      <c r="B58" s="42"/>
      <c r="C58" s="42"/>
      <c r="D58" s="43">
        <f t="shared" si="42"/>
        <v>0</v>
      </c>
      <c r="E58" s="44">
        <f t="shared" si="45"/>
        <v>0</v>
      </c>
      <c r="F58" s="45"/>
      <c r="G58" s="46">
        <f t="shared" si="43"/>
        <v>0</v>
      </c>
      <c r="H58" s="45">
        <v>50</v>
      </c>
      <c r="I58" s="47">
        <f t="shared" si="44"/>
        <v>0</v>
      </c>
      <c r="J58" s="43">
        <f t="shared" si="46"/>
        <v>0</v>
      </c>
      <c r="K58" s="41"/>
      <c r="L58" s="41"/>
      <c r="M58" s="41"/>
      <c r="X58" s="125"/>
      <c r="Y58" s="125"/>
      <c r="Z58" s="125"/>
      <c r="AA58" s="125"/>
      <c r="AB58" s="125"/>
      <c r="AC58" s="125"/>
      <c r="AD58" s="125"/>
    </row>
    <row r="59" spans="1:37">
      <c r="A59" s="25"/>
      <c r="B59" s="42"/>
      <c r="C59" s="42"/>
      <c r="D59" s="43">
        <f t="shared" si="42"/>
        <v>0</v>
      </c>
      <c r="E59" s="44">
        <f t="shared" si="45"/>
        <v>0</v>
      </c>
      <c r="F59" s="45"/>
      <c r="G59" s="46">
        <f t="shared" si="43"/>
        <v>0</v>
      </c>
      <c r="H59" s="45">
        <v>50</v>
      </c>
      <c r="I59" s="47">
        <f t="shared" si="44"/>
        <v>0</v>
      </c>
      <c r="J59" s="43">
        <f t="shared" si="46"/>
        <v>0</v>
      </c>
      <c r="K59" s="41"/>
      <c r="L59" s="41"/>
      <c r="M59" s="41"/>
      <c r="X59" s="125"/>
      <c r="Y59" s="125"/>
      <c r="Z59" s="125"/>
      <c r="AA59" s="125"/>
      <c r="AB59" s="125"/>
      <c r="AC59" s="125"/>
      <c r="AD59" s="125"/>
    </row>
    <row r="60" spans="1:37">
      <c r="A60" s="25"/>
      <c r="B60" s="42"/>
      <c r="C60" s="42"/>
      <c r="D60" s="43">
        <f t="shared" si="42"/>
        <v>0</v>
      </c>
      <c r="E60" s="72">
        <f>E59+D60</f>
        <v>0</v>
      </c>
      <c r="F60" s="45"/>
      <c r="G60" s="46">
        <f t="shared" si="43"/>
        <v>0</v>
      </c>
      <c r="H60" s="45">
        <v>50</v>
      </c>
      <c r="I60" s="47">
        <f t="shared" si="44"/>
        <v>0</v>
      </c>
      <c r="J60" s="43">
        <f t="shared" si="46"/>
        <v>0</v>
      </c>
      <c r="K60" s="41"/>
      <c r="L60" s="41"/>
      <c r="M60" s="41"/>
      <c r="X60" s="125"/>
      <c r="Y60" s="125"/>
      <c r="Z60" s="125"/>
      <c r="AA60" s="125"/>
      <c r="AB60" s="125"/>
      <c r="AC60" s="125"/>
      <c r="AD60" s="125"/>
    </row>
    <row r="61" spans="1:37">
      <c r="A61" s="25"/>
      <c r="B61" s="42"/>
      <c r="C61" s="42"/>
      <c r="D61" s="43">
        <f t="shared" si="42"/>
        <v>0</v>
      </c>
      <c r="E61" s="44">
        <f t="shared" si="45"/>
        <v>0</v>
      </c>
      <c r="F61" s="45"/>
      <c r="G61" s="46">
        <f t="shared" si="43"/>
        <v>0</v>
      </c>
      <c r="H61" s="45">
        <v>50</v>
      </c>
      <c r="I61" s="47">
        <f t="shared" si="44"/>
        <v>0</v>
      </c>
      <c r="J61" s="43">
        <f t="shared" si="46"/>
        <v>0</v>
      </c>
      <c r="K61" s="41"/>
      <c r="L61" s="41"/>
      <c r="M61" s="41"/>
      <c r="X61" s="125"/>
      <c r="Y61" s="125"/>
      <c r="Z61" s="125"/>
      <c r="AA61" s="125"/>
      <c r="AB61" s="125"/>
      <c r="AC61" s="125"/>
      <c r="AD61" s="125"/>
    </row>
    <row r="62" spans="1:37">
      <c r="A62" s="71" t="s">
        <v>7</v>
      </c>
      <c r="B62" s="42">
        <f>DATE($U$67,7,10)</f>
        <v>42926</v>
      </c>
      <c r="C62" s="42">
        <f>DATE($U$67,7,31)</f>
        <v>42947</v>
      </c>
      <c r="D62" s="43">
        <f t="shared" si="42"/>
        <v>22</v>
      </c>
      <c r="E62" s="44">
        <f t="shared" si="45"/>
        <v>22</v>
      </c>
      <c r="F62" s="45"/>
      <c r="G62" s="46">
        <f t="shared" si="43"/>
        <v>16</v>
      </c>
      <c r="H62" s="45">
        <v>85</v>
      </c>
      <c r="I62" s="47">
        <f t="shared" si="44"/>
        <v>14</v>
      </c>
      <c r="J62" s="43">
        <f t="shared" si="46"/>
        <v>14</v>
      </c>
      <c r="K62" s="41"/>
      <c r="L62" s="41"/>
      <c r="M62" s="41"/>
      <c r="X62" s="125"/>
      <c r="Y62" s="125"/>
      <c r="Z62" s="125"/>
      <c r="AA62" s="125"/>
      <c r="AB62" s="125"/>
      <c r="AC62" s="125"/>
      <c r="AD62" s="125"/>
    </row>
    <row r="63" spans="1:37">
      <c r="A63" s="25" t="s">
        <v>6</v>
      </c>
      <c r="B63" s="42">
        <f>DATE($U$67,8,1)</f>
        <v>42948</v>
      </c>
      <c r="C63" s="42">
        <f>DATE($U$67,8,31)</f>
        <v>42978</v>
      </c>
      <c r="D63" s="43">
        <f t="shared" si="42"/>
        <v>31</v>
      </c>
      <c r="E63" s="44">
        <f t="shared" si="45"/>
        <v>53</v>
      </c>
      <c r="F63" s="45"/>
      <c r="G63" s="46">
        <f t="shared" si="43"/>
        <v>23</v>
      </c>
      <c r="H63" s="45">
        <v>85</v>
      </c>
      <c r="I63" s="47">
        <f t="shared" si="44"/>
        <v>20</v>
      </c>
      <c r="J63" s="43">
        <f t="shared" si="46"/>
        <v>34</v>
      </c>
      <c r="K63" s="41"/>
      <c r="L63" s="41"/>
      <c r="M63" s="41"/>
      <c r="X63" s="125"/>
      <c r="Y63" s="125"/>
      <c r="Z63" s="125"/>
      <c r="AA63" s="125"/>
      <c r="AB63" s="125"/>
      <c r="AC63" s="125"/>
      <c r="AD63" s="125"/>
    </row>
    <row r="64" spans="1:37">
      <c r="A64" s="25" t="s">
        <v>5</v>
      </c>
      <c r="B64" s="42">
        <f>DATE($U$67,9,1)</f>
        <v>42979</v>
      </c>
      <c r="C64" s="42">
        <f>DATE($U$67,9,1)</f>
        <v>42979</v>
      </c>
      <c r="D64" s="43">
        <f t="shared" si="42"/>
        <v>1</v>
      </c>
      <c r="E64" s="44">
        <f t="shared" si="45"/>
        <v>54</v>
      </c>
      <c r="F64" s="45"/>
      <c r="G64" s="46">
        <f t="shared" si="43"/>
        <v>1</v>
      </c>
      <c r="H64" s="45">
        <v>70</v>
      </c>
      <c r="I64" s="47">
        <f t="shared" si="44"/>
        <v>1</v>
      </c>
      <c r="J64" s="47">
        <f t="shared" si="44"/>
        <v>1</v>
      </c>
      <c r="K64" s="41"/>
      <c r="L64" s="41"/>
      <c r="M64" s="41"/>
      <c r="X64" s="48" t="s">
        <v>81</v>
      </c>
      <c r="AB64" s="119">
        <v>54</v>
      </c>
      <c r="AC64" s="119"/>
      <c r="AD64" s="119"/>
    </row>
    <row r="65" spans="1:30">
      <c r="A65" s="25"/>
      <c r="B65" s="42"/>
      <c r="C65" s="42"/>
      <c r="D65" s="43"/>
      <c r="E65" s="44"/>
      <c r="F65" s="45"/>
      <c r="G65" s="46">
        <f t="shared" si="43"/>
        <v>0</v>
      </c>
      <c r="H65" s="45">
        <v>50</v>
      </c>
      <c r="I65" s="47"/>
      <c r="J65" s="43"/>
      <c r="K65" s="41"/>
      <c r="L65" s="41"/>
      <c r="M65" s="41"/>
      <c r="X65" s="48" t="s">
        <v>3</v>
      </c>
      <c r="AB65" s="119">
        <v>35</v>
      </c>
      <c r="AC65" s="119"/>
      <c r="AD65" s="119"/>
    </row>
    <row r="66" spans="1:30">
      <c r="A66" s="25"/>
      <c r="B66" s="42"/>
      <c r="C66" s="42"/>
      <c r="D66" s="43"/>
      <c r="E66" s="44"/>
      <c r="F66" s="45"/>
      <c r="G66" s="46">
        <f t="shared" si="43"/>
        <v>0</v>
      </c>
      <c r="H66" s="45">
        <v>50</v>
      </c>
      <c r="I66" s="47"/>
      <c r="J66" s="43"/>
      <c r="K66" s="41"/>
      <c r="L66" s="41"/>
      <c r="M66" s="41"/>
      <c r="X66" s="48" t="s">
        <v>1</v>
      </c>
      <c r="AB66" s="77">
        <v>42979</v>
      </c>
      <c r="AC66" s="77"/>
      <c r="AD66" s="77"/>
    </row>
    <row r="67" spans="1:30" ht="15">
      <c r="A67" s="25"/>
      <c r="B67" s="42"/>
      <c r="C67" s="42"/>
      <c r="D67" s="43"/>
      <c r="E67" s="44"/>
      <c r="F67" s="45"/>
      <c r="G67" s="46">
        <f t="shared" si="43"/>
        <v>0</v>
      </c>
      <c r="H67" s="45">
        <v>50</v>
      </c>
      <c r="I67" s="47"/>
      <c r="J67" s="43"/>
      <c r="K67" s="122" t="s">
        <v>80</v>
      </c>
      <c r="L67" s="123"/>
      <c r="M67" s="123"/>
      <c r="N67" s="123"/>
      <c r="O67" s="123"/>
      <c r="P67" s="123"/>
      <c r="Q67" s="123"/>
      <c r="R67" s="123"/>
      <c r="S67" s="123"/>
      <c r="T67" s="123"/>
      <c r="U67" s="49">
        <v>2017</v>
      </c>
      <c r="X67" s="48" t="s">
        <v>82</v>
      </c>
      <c r="AB67" s="120" t="s">
        <v>121</v>
      </c>
      <c r="AC67" s="121"/>
      <c r="AD67" s="121"/>
    </row>
    <row r="68" spans="1:30" ht="12" customHeight="1">
      <c r="B68" s="50"/>
    </row>
    <row r="69" spans="1:30">
      <c r="B69" s="67"/>
      <c r="C69" s="67"/>
      <c r="D69" s="67"/>
      <c r="E69" s="67"/>
      <c r="F69" s="67"/>
      <c r="G69" s="67"/>
      <c r="H69" s="67"/>
      <c r="I69" s="118" t="s">
        <v>85</v>
      </c>
      <c r="J69" s="118"/>
      <c r="K69" s="67"/>
      <c r="L69" s="67"/>
      <c r="M69" s="67"/>
      <c r="N69" s="67"/>
      <c r="O69" s="67"/>
      <c r="P69" s="67"/>
      <c r="Q69" s="67"/>
      <c r="R69" s="67"/>
      <c r="S69" s="67"/>
      <c r="T69" s="67"/>
      <c r="U69" s="67"/>
      <c r="V69" s="67"/>
      <c r="W69" s="67"/>
      <c r="X69" s="67"/>
      <c r="Y69" s="67"/>
      <c r="Z69" s="67"/>
      <c r="AA69" s="67"/>
      <c r="AB69" s="67"/>
      <c r="AC69" s="67"/>
      <c r="AD69" s="67"/>
    </row>
    <row r="70" spans="1:30">
      <c r="A70" s="51"/>
      <c r="B70" s="51"/>
      <c r="C70" s="51"/>
    </row>
    <row r="71" spans="1:30">
      <c r="A71" s="51"/>
      <c r="B71" s="51"/>
      <c r="C71" s="51"/>
    </row>
    <row r="72" spans="1:30">
      <c r="A72" s="51"/>
      <c r="B72" s="51"/>
      <c r="C72" s="51"/>
    </row>
    <row r="73" spans="1:30">
      <c r="A73" s="51"/>
      <c r="B73" s="51"/>
      <c r="C73" s="51"/>
    </row>
    <row r="74" spans="1:30">
      <c r="A74" s="51"/>
      <c r="B74" s="51"/>
      <c r="C74" s="51"/>
    </row>
  </sheetData>
  <mergeCells count="75">
    <mergeCell ref="A36:B36"/>
    <mergeCell ref="J36:K36"/>
    <mergeCell ref="I69:J69"/>
    <mergeCell ref="AB65:AD65"/>
    <mergeCell ref="AB66:AD66"/>
    <mergeCell ref="AB67:AD67"/>
    <mergeCell ref="K67:T67"/>
    <mergeCell ref="X55:AD63"/>
    <mergeCell ref="AB64:AD64"/>
    <mergeCell ref="A48:B48"/>
    <mergeCell ref="J48:K48"/>
    <mergeCell ref="A49:B49"/>
    <mergeCell ref="J49:K49"/>
    <mergeCell ref="A50:B50"/>
    <mergeCell ref="J50:K50"/>
    <mergeCell ref="A51:B51"/>
    <mergeCell ref="A46:B46"/>
    <mergeCell ref="J46:K46"/>
    <mergeCell ref="A47:B47"/>
    <mergeCell ref="J47:K47"/>
    <mergeCell ref="X54:AD54"/>
    <mergeCell ref="J51:K51"/>
    <mergeCell ref="A52:B52"/>
    <mergeCell ref="J52:K52"/>
    <mergeCell ref="B54:C54"/>
    <mergeCell ref="D54:F54"/>
    <mergeCell ref="H54:J54"/>
    <mergeCell ref="A43:B43"/>
    <mergeCell ref="J43:K43"/>
    <mergeCell ref="A44:B44"/>
    <mergeCell ref="J44:K44"/>
    <mergeCell ref="A45:B45"/>
    <mergeCell ref="J45:K45"/>
    <mergeCell ref="A40:B40"/>
    <mergeCell ref="J40:K40"/>
    <mergeCell ref="A41:B41"/>
    <mergeCell ref="J41:K41"/>
    <mergeCell ref="A42:B42"/>
    <mergeCell ref="J42:K42"/>
    <mergeCell ref="A37:B37"/>
    <mergeCell ref="J37:K37"/>
    <mergeCell ref="A38:B38"/>
    <mergeCell ref="J38:K38"/>
    <mergeCell ref="A39:B39"/>
    <mergeCell ref="J39:K39"/>
    <mergeCell ref="A32:B32"/>
    <mergeCell ref="J32:K32"/>
    <mergeCell ref="A34:B34"/>
    <mergeCell ref="J34:K34"/>
    <mergeCell ref="A35:B35"/>
    <mergeCell ref="J35:K35"/>
    <mergeCell ref="A33:B33"/>
    <mergeCell ref="J33:K33"/>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1:B32 D34:D69 D1:D32 I1:K32 L1:AD69 A33:AD33 A36:AD36 I34:K69 A34:B69 C1:C69 E1:H69">
    <cfRule type="expression" dxfId="3" priority="2">
      <formula>NOT(CELL("Protect",A1))</formula>
    </cfRule>
  </conditionalFormatting>
  <hyperlinks>
    <hyperlink ref="J30:K31" r:id="rId1" location="page=3" display="Production Rate"/>
    <hyperlink ref="H54:J54" r:id="rId2" location="page=2" display="Probable Working Days"/>
  </hyperlinks>
  <pageMargins left="0.25" right="0.25" top="0.25" bottom="0.25" header="0" footer="0"/>
  <pageSetup scale="66" orientation="landscape" r:id="rId3"/>
  <headerFooter alignWithMargins="0"/>
  <ignoredErrors>
    <ignoredError sqref="J64" formula="1"/>
  </ignoredErrors>
  <drawing r:id="rId4"/>
</worksheet>
</file>

<file path=xl/worksheets/sheet3.xml><?xml version="1.0" encoding="utf-8"?>
<worksheet xmlns="http://schemas.openxmlformats.org/spreadsheetml/2006/main" xmlns:r="http://schemas.openxmlformats.org/officeDocument/2006/relationships">
  <sheetPr>
    <pageSetUpPr fitToPage="1"/>
  </sheetPr>
  <dimension ref="A1:AK73"/>
  <sheetViews>
    <sheetView showGridLines="0" topLeftCell="A28" zoomScale="80" zoomScaleNormal="80" zoomScalePageLayoutView="50" workbookViewId="0">
      <selection activeCell="E71" sqref="E71"/>
    </sheetView>
  </sheetViews>
  <sheetFormatPr defaultRowHeight="12.75"/>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c r="A1" s="73" t="s">
        <v>78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6" ht="10.5" customHeight="1">
      <c r="A2" s="74" t="s">
        <v>105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6" ht="2.2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c r="A4" s="5" t="s">
        <v>77</v>
      </c>
      <c r="B4" s="144" t="s">
        <v>76</v>
      </c>
      <c r="C4" s="144"/>
      <c r="E4" s="5" t="s">
        <v>75</v>
      </c>
      <c r="F4" s="144" t="s">
        <v>74</v>
      </c>
      <c r="G4" s="144"/>
      <c r="H4" s="6"/>
      <c r="J4" s="5" t="s">
        <v>73</v>
      </c>
      <c r="K4" s="144" t="s">
        <v>72</v>
      </c>
      <c r="L4" s="144"/>
      <c r="M4" s="144"/>
      <c r="N4" s="144"/>
      <c r="O4" s="144"/>
      <c r="P4" s="144"/>
      <c r="Q4" s="144"/>
      <c r="R4" s="144"/>
      <c r="S4" s="144"/>
      <c r="T4" s="144"/>
      <c r="U4" s="144"/>
      <c r="V4" s="144"/>
      <c r="AA4" s="5" t="s">
        <v>71</v>
      </c>
      <c r="AB4" s="136">
        <v>38335</v>
      </c>
      <c r="AC4" s="136"/>
      <c r="AD4" s="136"/>
    </row>
    <row r="5" spans="1:36">
      <c r="A5" s="5" t="s">
        <v>70</v>
      </c>
      <c r="B5" s="144" t="s">
        <v>69</v>
      </c>
      <c r="C5" s="144"/>
      <c r="E5" s="5" t="s">
        <v>68</v>
      </c>
      <c r="F5" s="144" t="s">
        <v>67</v>
      </c>
      <c r="G5" s="144"/>
      <c r="J5" s="5" t="s">
        <v>66</v>
      </c>
      <c r="K5" s="144" t="s">
        <v>65</v>
      </c>
      <c r="L5" s="144"/>
      <c r="M5" s="144"/>
      <c r="N5" s="144"/>
      <c r="O5" s="144"/>
      <c r="P5" s="144"/>
      <c r="Q5" s="144"/>
      <c r="R5" s="144"/>
      <c r="S5" s="144"/>
      <c r="T5" s="144"/>
      <c r="U5" s="144"/>
      <c r="V5" s="144"/>
      <c r="AA5" s="5" t="s">
        <v>64</v>
      </c>
      <c r="AB5" s="136">
        <v>38425</v>
      </c>
      <c r="AC5" s="136"/>
      <c r="AD5" s="136"/>
    </row>
    <row r="15" spans="1:36">
      <c r="AJ15" s="7"/>
    </row>
    <row r="24" spans="1:37">
      <c r="AI24" s="8"/>
    </row>
    <row r="27" spans="1:37" ht="12.75" customHeight="1">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c r="A29" s="100" t="s">
        <v>63</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7" ht="15" customHeight="1">
      <c r="A30" s="80" t="s">
        <v>62</v>
      </c>
      <c r="B30" s="81"/>
      <c r="C30" s="84" t="s">
        <v>61</v>
      </c>
      <c r="D30" s="85"/>
      <c r="E30" s="85"/>
      <c r="F30" s="85"/>
      <c r="G30" s="85"/>
      <c r="H30" s="86" t="s">
        <v>60</v>
      </c>
      <c r="I30" s="88" t="s">
        <v>59</v>
      </c>
      <c r="J30" s="90" t="s">
        <v>84</v>
      </c>
      <c r="K30" s="91"/>
      <c r="L30" s="94" t="s">
        <v>58</v>
      </c>
      <c r="M30" s="95"/>
      <c r="N30" s="95"/>
      <c r="O30" s="95"/>
      <c r="P30" s="95"/>
      <c r="Q30" s="95"/>
      <c r="R30" s="95"/>
      <c r="S30" s="95"/>
      <c r="T30" s="96"/>
      <c r="U30" s="142" t="s">
        <v>57</v>
      </c>
      <c r="V30" s="143"/>
      <c r="W30" s="142" t="s">
        <v>56</v>
      </c>
      <c r="X30" s="143"/>
      <c r="Y30" s="142" t="s">
        <v>55</v>
      </c>
      <c r="Z30" s="143"/>
      <c r="AA30" s="142" t="s">
        <v>54</v>
      </c>
      <c r="AB30" s="143"/>
      <c r="AC30" s="142" t="s">
        <v>53</v>
      </c>
      <c r="AD30" s="143"/>
      <c r="AJ30" s="7"/>
    </row>
    <row r="31" spans="1:37" ht="16.5" customHeight="1">
      <c r="A31" s="82"/>
      <c r="B31" s="83"/>
      <c r="C31" s="9" t="str">
        <f>U30</f>
        <v>Stage 1</v>
      </c>
      <c r="D31" s="9" t="str">
        <f>W30</f>
        <v>Stage 2</v>
      </c>
      <c r="E31" s="9" t="str">
        <f>Y30</f>
        <v>Stage 3</v>
      </c>
      <c r="F31" s="9" t="str">
        <f>AA30</f>
        <v>Stage 4</v>
      </c>
      <c r="G31" s="10" t="str">
        <f>AC30</f>
        <v>Stage 5</v>
      </c>
      <c r="H31" s="87"/>
      <c r="I31" s="89"/>
      <c r="J31" s="92"/>
      <c r="K31" s="93"/>
      <c r="L31" s="97"/>
      <c r="M31" s="98"/>
      <c r="N31" s="98"/>
      <c r="O31" s="98"/>
      <c r="P31" s="98"/>
      <c r="Q31" s="98"/>
      <c r="R31" s="98"/>
      <c r="S31" s="98"/>
      <c r="T31" s="99"/>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c r="A32" s="140" t="s">
        <v>47</v>
      </c>
      <c r="B32" s="141"/>
      <c r="C32" s="52">
        <v>3</v>
      </c>
      <c r="D32" s="52">
        <v>1</v>
      </c>
      <c r="E32" s="52">
        <v>3</v>
      </c>
      <c r="F32" s="53">
        <v>1</v>
      </c>
      <c r="G32" s="52"/>
      <c r="H32" s="19">
        <f t="shared" ref="H32:H51" si="0">IF(AND(ISBLANK(C32),ISBLANK(D32),ISBLANK(E32),ISBLANK(F32),ISBLANK(G32)),"",SUM(C32:G32))</f>
        <v>8</v>
      </c>
      <c r="I32" s="55" t="s">
        <v>21</v>
      </c>
      <c r="J32" s="129">
        <v>1</v>
      </c>
      <c r="K32" s="130"/>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c r="A33" s="127" t="s">
        <v>45</v>
      </c>
      <c r="B33" s="128"/>
      <c r="C33" s="52">
        <v>7700</v>
      </c>
      <c r="D33" s="52"/>
      <c r="E33" s="52">
        <v>7250</v>
      </c>
      <c r="F33" s="53"/>
      <c r="G33" s="54"/>
      <c r="H33" s="19">
        <f t="shared" si="0"/>
        <v>14950</v>
      </c>
      <c r="I33" s="55" t="s">
        <v>24</v>
      </c>
      <c r="J33" s="129">
        <v>1000</v>
      </c>
      <c r="K33" s="130"/>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c r="A34" s="127" t="s">
        <v>44</v>
      </c>
      <c r="B34" s="128"/>
      <c r="C34" s="52"/>
      <c r="D34" s="52">
        <v>34000</v>
      </c>
      <c r="E34" s="52">
        <v>2000</v>
      </c>
      <c r="F34" s="53">
        <v>34000</v>
      </c>
      <c r="G34" s="54"/>
      <c r="H34" s="19">
        <f t="shared" si="0"/>
        <v>70000</v>
      </c>
      <c r="I34" s="55" t="s">
        <v>24</v>
      </c>
      <c r="J34" s="129">
        <v>4000</v>
      </c>
      <c r="K34" s="130"/>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c r="A35" s="127" t="s">
        <v>43</v>
      </c>
      <c r="B35" s="128"/>
      <c r="C35" s="52">
        <v>500</v>
      </c>
      <c r="D35" s="52">
        <v>1550</v>
      </c>
      <c r="E35" s="52">
        <v>150</v>
      </c>
      <c r="F35" s="53">
        <v>500</v>
      </c>
      <c r="G35" s="54"/>
      <c r="H35" s="19">
        <f t="shared" si="0"/>
        <v>2700</v>
      </c>
      <c r="I35" s="55" t="s">
        <v>29</v>
      </c>
      <c r="J35" s="129">
        <v>400</v>
      </c>
      <c r="K35" s="130"/>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c r="A36" s="127" t="s">
        <v>42</v>
      </c>
      <c r="B36" s="128"/>
      <c r="C36" s="52"/>
      <c r="D36" s="52">
        <v>8</v>
      </c>
      <c r="E36" s="52"/>
      <c r="F36" s="53">
        <v>8</v>
      </c>
      <c r="G36" s="54"/>
      <c r="H36" s="19">
        <f t="shared" si="0"/>
        <v>16</v>
      </c>
      <c r="I36" s="55" t="s">
        <v>38</v>
      </c>
      <c r="J36" s="129">
        <v>7</v>
      </c>
      <c r="K36" s="130"/>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c r="A37" s="127" t="s">
        <v>41</v>
      </c>
      <c r="B37" s="128"/>
      <c r="C37" s="52"/>
      <c r="D37" s="52">
        <v>6800</v>
      </c>
      <c r="E37" s="52">
        <v>600</v>
      </c>
      <c r="F37" s="53">
        <v>2900</v>
      </c>
      <c r="G37" s="54"/>
      <c r="H37" s="19">
        <f t="shared" si="0"/>
        <v>10300</v>
      </c>
      <c r="I37" s="55" t="s">
        <v>29</v>
      </c>
      <c r="J37" s="129">
        <v>200</v>
      </c>
      <c r="K37" s="130"/>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c r="A38" s="127" t="s">
        <v>40</v>
      </c>
      <c r="B38" s="128"/>
      <c r="C38" s="52"/>
      <c r="D38" s="52">
        <v>4000</v>
      </c>
      <c r="E38" s="52">
        <v>650</v>
      </c>
      <c r="F38" s="53">
        <v>4000</v>
      </c>
      <c r="G38" s="54"/>
      <c r="H38" s="19">
        <f t="shared" si="0"/>
        <v>8650</v>
      </c>
      <c r="I38" s="55" t="s">
        <v>29</v>
      </c>
      <c r="J38" s="129">
        <v>400</v>
      </c>
      <c r="K38" s="130"/>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c r="A39" s="127" t="s">
        <v>39</v>
      </c>
      <c r="B39" s="128"/>
      <c r="C39" s="52"/>
      <c r="D39" s="52">
        <v>72</v>
      </c>
      <c r="E39" s="52">
        <v>23</v>
      </c>
      <c r="F39" s="53">
        <v>93</v>
      </c>
      <c r="G39" s="54"/>
      <c r="H39" s="19">
        <f t="shared" si="0"/>
        <v>188</v>
      </c>
      <c r="I39" s="55" t="s">
        <v>38</v>
      </c>
      <c r="J39" s="129">
        <v>10</v>
      </c>
      <c r="K39" s="130"/>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c r="A40" s="127" t="s">
        <v>37</v>
      </c>
      <c r="B40" s="128"/>
      <c r="C40" s="52"/>
      <c r="D40" s="52">
        <v>23</v>
      </c>
      <c r="E40" s="52">
        <v>20</v>
      </c>
      <c r="F40" s="53">
        <v>18</v>
      </c>
      <c r="G40" s="54"/>
      <c r="H40" s="19">
        <f t="shared" si="0"/>
        <v>61</v>
      </c>
      <c r="I40" s="55" t="s">
        <v>21</v>
      </c>
      <c r="J40" s="129">
        <v>1</v>
      </c>
      <c r="K40" s="130"/>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c r="A41" s="127" t="s">
        <v>36</v>
      </c>
      <c r="B41" s="128"/>
      <c r="C41" s="52"/>
      <c r="D41" s="52">
        <v>42000</v>
      </c>
      <c r="E41" s="52"/>
      <c r="F41" s="53">
        <v>41000</v>
      </c>
      <c r="G41" s="54">
        <v>5000</v>
      </c>
      <c r="H41" s="19">
        <f t="shared" si="0"/>
        <v>88000</v>
      </c>
      <c r="I41" s="55" t="s">
        <v>35</v>
      </c>
      <c r="J41" s="129">
        <v>2000</v>
      </c>
      <c r="K41" s="130"/>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c r="A42" s="127" t="s">
        <v>34</v>
      </c>
      <c r="B42" s="128"/>
      <c r="C42" s="52"/>
      <c r="D42" s="52">
        <v>37500</v>
      </c>
      <c r="E42" s="52"/>
      <c r="F42" s="53">
        <v>35500</v>
      </c>
      <c r="G42" s="54">
        <v>6100</v>
      </c>
      <c r="H42" s="19">
        <f t="shared" si="0"/>
        <v>79100</v>
      </c>
      <c r="I42" s="56" t="s">
        <v>32</v>
      </c>
      <c r="J42" s="129">
        <v>2000</v>
      </c>
      <c r="K42" s="130"/>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c r="A43" s="127" t="s">
        <v>33</v>
      </c>
      <c r="B43" s="128"/>
      <c r="C43" s="52"/>
      <c r="D43" s="52">
        <v>21000</v>
      </c>
      <c r="E43" s="52"/>
      <c r="F43" s="53">
        <v>21000</v>
      </c>
      <c r="G43" s="54">
        <v>3450</v>
      </c>
      <c r="H43" s="19">
        <f t="shared" si="0"/>
        <v>45450</v>
      </c>
      <c r="I43" s="56" t="s">
        <v>32</v>
      </c>
      <c r="J43" s="129">
        <v>2000</v>
      </c>
      <c r="K43" s="130"/>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c r="A44" s="127" t="s">
        <v>31</v>
      </c>
      <c r="B44" s="128"/>
      <c r="C44" s="52"/>
      <c r="D44" s="52">
        <v>33500</v>
      </c>
      <c r="E44" s="52"/>
      <c r="F44" s="53">
        <v>33500</v>
      </c>
      <c r="G44" s="54">
        <v>6850</v>
      </c>
      <c r="H44" s="19">
        <f t="shared" si="0"/>
        <v>73850</v>
      </c>
      <c r="I44" s="56" t="s">
        <v>24</v>
      </c>
      <c r="J44" s="129">
        <v>3500</v>
      </c>
      <c r="K44" s="130"/>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c r="A45" s="127" t="s">
        <v>30</v>
      </c>
      <c r="B45" s="128"/>
      <c r="C45" s="52"/>
      <c r="D45" s="52">
        <v>8400</v>
      </c>
      <c r="E45" s="52"/>
      <c r="F45" s="53">
        <v>8400</v>
      </c>
      <c r="G45" s="54">
        <v>16000</v>
      </c>
      <c r="H45" s="19">
        <f t="shared" si="0"/>
        <v>32800</v>
      </c>
      <c r="I45" s="56" t="s">
        <v>29</v>
      </c>
      <c r="J45" s="129">
        <v>2000</v>
      </c>
      <c r="K45" s="130"/>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c r="A46" s="138" t="s">
        <v>28</v>
      </c>
      <c r="B46" s="139"/>
      <c r="C46" s="52"/>
      <c r="D46" s="52">
        <v>2000</v>
      </c>
      <c r="E46" s="52"/>
      <c r="F46" s="53">
        <v>2000</v>
      </c>
      <c r="G46" s="54"/>
      <c r="H46" s="19">
        <f t="shared" si="0"/>
        <v>4000</v>
      </c>
      <c r="I46" s="55" t="s">
        <v>27</v>
      </c>
      <c r="J46" s="129">
        <v>500</v>
      </c>
      <c r="K46" s="130"/>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c r="A47" s="127" t="s">
        <v>26</v>
      </c>
      <c r="B47" s="128"/>
      <c r="C47" s="52"/>
      <c r="D47" s="52">
        <v>1100</v>
      </c>
      <c r="E47" s="52"/>
      <c r="F47" s="53">
        <v>500</v>
      </c>
      <c r="G47" s="54"/>
      <c r="H47" s="19">
        <f t="shared" si="0"/>
        <v>1600</v>
      </c>
      <c r="I47" s="57" t="s">
        <v>24</v>
      </c>
      <c r="J47" s="129">
        <v>150</v>
      </c>
      <c r="K47" s="130"/>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c r="A48" s="127" t="s">
        <v>25</v>
      </c>
      <c r="B48" s="128"/>
      <c r="C48" s="52"/>
      <c r="D48" s="52">
        <v>6200</v>
      </c>
      <c r="E48" s="52"/>
      <c r="F48" s="53">
        <v>6200</v>
      </c>
      <c r="G48" s="54"/>
      <c r="H48" s="19">
        <f t="shared" si="0"/>
        <v>12400</v>
      </c>
      <c r="I48" s="57" t="s">
        <v>24</v>
      </c>
      <c r="J48" s="129">
        <v>1500</v>
      </c>
      <c r="K48" s="130"/>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c r="A49" s="127"/>
      <c r="B49" s="128"/>
      <c r="C49" s="52"/>
      <c r="D49" s="52"/>
      <c r="E49" s="52"/>
      <c r="F49" s="53"/>
      <c r="G49" s="54"/>
      <c r="H49" s="19" t="str">
        <f t="shared" si="0"/>
        <v/>
      </c>
      <c r="I49" s="57"/>
      <c r="J49" s="129"/>
      <c r="K49" s="130"/>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c r="A50" s="127"/>
      <c r="B50" s="128"/>
      <c r="C50" s="52"/>
      <c r="D50" s="52"/>
      <c r="E50" s="52"/>
      <c r="F50" s="53"/>
      <c r="G50" s="54"/>
      <c r="H50" s="19" t="str">
        <f t="shared" si="0"/>
        <v/>
      </c>
      <c r="I50" s="57"/>
      <c r="J50" s="129"/>
      <c r="K50" s="130"/>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c r="A51" s="131"/>
      <c r="B51" s="132"/>
      <c r="C51" s="52"/>
      <c r="D51" s="52"/>
      <c r="E51" s="52"/>
      <c r="F51" s="53"/>
      <c r="G51" s="54"/>
      <c r="H51" s="19" t="str">
        <f t="shared" si="0"/>
        <v/>
      </c>
      <c r="I51" s="55"/>
      <c r="J51" s="129"/>
      <c r="K51" s="130"/>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c r="A52" s="31"/>
      <c r="J52" s="4"/>
    </row>
    <row r="53" spans="1:37" ht="19.5" customHeight="1">
      <c r="A53" s="32"/>
      <c r="B53" s="112" t="s">
        <v>22</v>
      </c>
      <c r="C53" s="113"/>
      <c r="D53" s="112" t="s">
        <v>21</v>
      </c>
      <c r="E53" s="114"/>
      <c r="F53" s="114"/>
      <c r="G53" s="33" t="s">
        <v>20</v>
      </c>
      <c r="H53" s="115" t="s">
        <v>83</v>
      </c>
      <c r="I53" s="116"/>
      <c r="J53" s="117"/>
      <c r="K53" s="34"/>
      <c r="L53" s="35"/>
      <c r="M53" s="35"/>
      <c r="O53" s="36"/>
      <c r="P53" s="36"/>
      <c r="X53" s="109" t="s">
        <v>19</v>
      </c>
      <c r="Y53" s="109"/>
      <c r="Z53" s="109"/>
      <c r="AA53" s="109"/>
      <c r="AB53" s="109"/>
      <c r="AC53" s="109"/>
      <c r="AD53" s="109"/>
    </row>
    <row r="54" spans="1:37" ht="12.75" customHeight="1">
      <c r="A54" s="37" t="s">
        <v>13</v>
      </c>
      <c r="B54" s="66" t="s">
        <v>18</v>
      </c>
      <c r="C54" s="66" t="s">
        <v>17</v>
      </c>
      <c r="D54" s="38" t="s">
        <v>13</v>
      </c>
      <c r="E54" s="39" t="s">
        <v>12</v>
      </c>
      <c r="F54" s="33" t="s">
        <v>16</v>
      </c>
      <c r="G54" s="40" t="s">
        <v>15</v>
      </c>
      <c r="H54" s="40" t="s">
        <v>14</v>
      </c>
      <c r="I54" s="66" t="s">
        <v>13</v>
      </c>
      <c r="J54" s="38" t="s">
        <v>12</v>
      </c>
      <c r="K54" s="41"/>
      <c r="L54" s="35"/>
      <c r="M54" s="35"/>
      <c r="X54" s="133"/>
      <c r="Y54" s="134"/>
      <c r="Z54" s="134"/>
      <c r="AA54" s="134"/>
      <c r="AB54" s="134"/>
      <c r="AC54" s="134"/>
      <c r="AD54" s="134"/>
    </row>
    <row r="55" spans="1:37">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4"/>
      <c r="Y55" s="134"/>
      <c r="Z55" s="134"/>
      <c r="AA55" s="134"/>
      <c r="AB55" s="134"/>
      <c r="AC55" s="134"/>
      <c r="AD55" s="134"/>
    </row>
    <row r="56" spans="1:37">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4"/>
      <c r="Y56" s="134"/>
      <c r="Z56" s="134"/>
      <c r="AA56" s="134"/>
      <c r="AB56" s="134"/>
      <c r="AC56" s="134"/>
      <c r="AD56" s="134"/>
    </row>
    <row r="57" spans="1:37">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4"/>
      <c r="Y57" s="134"/>
      <c r="Z57" s="134"/>
      <c r="AA57" s="134"/>
      <c r="AB57" s="134"/>
      <c r="AC57" s="134"/>
      <c r="AD57" s="134"/>
    </row>
    <row r="58" spans="1:37">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4"/>
      <c r="Y58" s="134"/>
      <c r="Z58" s="134"/>
      <c r="AA58" s="134"/>
      <c r="AB58" s="134"/>
      <c r="AC58" s="134"/>
      <c r="AD58" s="134"/>
    </row>
    <row r="59" spans="1:37">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4"/>
      <c r="Y59" s="134"/>
      <c r="Z59" s="134"/>
      <c r="AA59" s="134"/>
      <c r="AB59" s="134"/>
      <c r="AC59" s="134"/>
      <c r="AD59" s="134"/>
    </row>
    <row r="60" spans="1:37">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4"/>
      <c r="Y60" s="134"/>
      <c r="Z60" s="134"/>
      <c r="AA60" s="134"/>
      <c r="AB60" s="134"/>
      <c r="AC60" s="134"/>
      <c r="AD60" s="134"/>
    </row>
    <row r="61" spans="1:37">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4"/>
      <c r="Y61" s="134"/>
      <c r="Z61" s="134"/>
      <c r="AA61" s="134"/>
      <c r="AB61" s="134"/>
      <c r="AC61" s="134"/>
      <c r="AD61" s="134"/>
    </row>
    <row r="62" spans="1:37">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4"/>
      <c r="Y62" s="134"/>
      <c r="Z62" s="134"/>
      <c r="AA62" s="134"/>
      <c r="AB62" s="134"/>
      <c r="AC62" s="134"/>
      <c r="AD62" s="134"/>
    </row>
    <row r="63" spans="1:37">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5">
        <f>E66</f>
        <v>262</v>
      </c>
      <c r="AC63" s="135"/>
      <c r="AD63" s="135"/>
    </row>
    <row r="64" spans="1:37">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5">
        <f>J66</f>
        <v>152</v>
      </c>
      <c r="AC64" s="135"/>
      <c r="AD64" s="135"/>
    </row>
    <row r="65" spans="1:30">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6">
        <v>38687</v>
      </c>
      <c r="AC65" s="136"/>
      <c r="AD65" s="136"/>
    </row>
    <row r="66" spans="1:30" ht="15">
      <c r="A66" s="59"/>
      <c r="B66" s="60"/>
      <c r="C66" s="60"/>
      <c r="D66" s="43">
        <f t="shared" si="16"/>
        <v>0</v>
      </c>
      <c r="E66" s="44">
        <f t="shared" si="19"/>
        <v>262</v>
      </c>
      <c r="F66" s="61"/>
      <c r="G66" s="46">
        <f t="shared" si="17"/>
        <v>0</v>
      </c>
      <c r="H66" s="61"/>
      <c r="I66" s="47">
        <f t="shared" si="18"/>
        <v>0</v>
      </c>
      <c r="J66" s="43">
        <f t="shared" si="20"/>
        <v>152</v>
      </c>
      <c r="K66" s="122" t="s">
        <v>80</v>
      </c>
      <c r="L66" s="123"/>
      <c r="M66" s="123"/>
      <c r="N66" s="123"/>
      <c r="O66" s="123"/>
      <c r="P66" s="123"/>
      <c r="Q66" s="123"/>
      <c r="R66" s="123"/>
      <c r="S66" s="123"/>
      <c r="T66" s="123"/>
      <c r="U66" s="62">
        <v>2005</v>
      </c>
      <c r="X66" s="48" t="s">
        <v>82</v>
      </c>
      <c r="AB66" s="137" t="s">
        <v>0</v>
      </c>
      <c r="AC66" s="137"/>
      <c r="AD66" s="137"/>
    </row>
    <row r="67" spans="1:30" ht="12" customHeight="1">
      <c r="B67" s="50"/>
    </row>
    <row r="68" spans="1:30">
      <c r="B68" s="67"/>
      <c r="C68" s="67"/>
      <c r="D68" s="67"/>
      <c r="E68" s="67"/>
      <c r="F68" s="67"/>
      <c r="G68" s="67"/>
      <c r="H68" s="67"/>
      <c r="I68" s="126" t="s">
        <v>85</v>
      </c>
      <c r="J68" s="126"/>
      <c r="K68" s="67"/>
      <c r="L68" s="67"/>
      <c r="M68" s="67"/>
      <c r="N68" s="67"/>
      <c r="O68" s="67"/>
      <c r="P68" s="67"/>
      <c r="Q68" s="67"/>
      <c r="R68" s="67"/>
      <c r="S68" s="67"/>
      <c r="T68" s="67"/>
      <c r="U68" s="67"/>
      <c r="V68" s="67"/>
      <c r="W68" s="67"/>
      <c r="X68" s="67"/>
      <c r="Y68" s="67"/>
      <c r="Z68" s="67"/>
      <c r="AA68" s="67"/>
      <c r="AB68" s="67"/>
      <c r="AC68" s="67"/>
      <c r="AD68" s="67"/>
    </row>
    <row r="69" spans="1:30">
      <c r="A69" s="51"/>
      <c r="B69" s="51"/>
      <c r="C69" s="51"/>
    </row>
    <row r="70" spans="1:30">
      <c r="A70" s="51"/>
      <c r="B70" s="51"/>
      <c r="C70" s="51"/>
    </row>
    <row r="71" spans="1:30">
      <c r="A71" s="51"/>
      <c r="B71" s="51"/>
      <c r="C71" s="51"/>
    </row>
    <row r="72" spans="1:30">
      <c r="A72" s="51"/>
      <c r="B72" s="51"/>
      <c r="C72" s="51"/>
    </row>
    <row r="73" spans="1:30">
      <c r="A73" s="51"/>
      <c r="B73" s="51"/>
      <c r="C73" s="51"/>
    </row>
  </sheetData>
  <sheetProtection sheet="1" objects="1" scenarios="1"/>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A47:B47"/>
    <mergeCell ref="J47:K47"/>
    <mergeCell ref="A48:B48"/>
    <mergeCell ref="J48:K48"/>
    <mergeCell ref="A49:B49"/>
    <mergeCell ref="J49:K49"/>
    <mergeCell ref="X53:AD53"/>
    <mergeCell ref="X54:AD62"/>
    <mergeCell ref="K66:T66"/>
    <mergeCell ref="AB63:AD63"/>
    <mergeCell ref="AB64:AD64"/>
    <mergeCell ref="AB65:AD65"/>
    <mergeCell ref="AB66:AD66"/>
    <mergeCell ref="I68:J68"/>
    <mergeCell ref="A50:B50"/>
    <mergeCell ref="J50:K50"/>
    <mergeCell ref="A51:B51"/>
    <mergeCell ref="J51:K51"/>
    <mergeCell ref="B53:C53"/>
    <mergeCell ref="D53:F53"/>
    <mergeCell ref="H53:J53"/>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hyperlink ref="J30:K31" r:id="rId2" location="page=3" display="Production Rate"/>
  </hyperlinks>
  <pageMargins left="0.25" right="0.25" top="0.25" bottom="0.25" header="0" footer="0"/>
  <pageSetup scale="66"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User</cp:lastModifiedBy>
  <cp:lastPrinted>2016-02-10T20:15:10Z</cp:lastPrinted>
  <dcterms:created xsi:type="dcterms:W3CDTF">2009-08-17T17:00:35Z</dcterms:created>
  <dcterms:modified xsi:type="dcterms:W3CDTF">2016-11-30T22:32:01Z</dcterms:modified>
</cp:coreProperties>
</file>