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G:\WDOTNW\22114-008 Bong Bridge\_DESIGN\PSE\1_ESTIMATE\"/>
    </mc:Choice>
  </mc:AlternateContent>
  <xr:revisionPtr revIDLastSave="0" documentId="13_ncr:1_{1E0A3E71-0230-45F3-B56F-07EFA18869B6}" xr6:coauthVersionLast="47" xr6:coauthVersionMax="47" xr10:uidLastSave="{00000000-0000-0000-0000-000000000000}"/>
  <bookViews>
    <workbookView xWindow="57480" yWindow="-120" windowWidth="29040" windowHeight="15720" firstSheet="3" activeTab="5" xr2:uid="{00000000-000D-0000-FFFF-FFFF00000000}"/>
  </bookViews>
  <sheets>
    <sheet name="_q2pProject" sheetId="1" state="veryHidden" r:id="rId1"/>
    <sheet name="_miscQTYSheet" sheetId="3" state="veryHidden" r:id="rId2"/>
    <sheet name="_costsReport" sheetId="4" state="veryHidden" r:id="rId3"/>
    <sheet name="Bid Items" sheetId="5" r:id="rId4"/>
    <sheet name="603-" sheetId="9" r:id="rId5"/>
    <sheet name="643-TC" sheetId="6" r:id="rId6"/>
    <sheet name="646-PM" sheetId="7" r:id="rId7"/>
    <sheet name="Comps" sheetId="8" r:id="rId8"/>
  </sheets>
  <definedNames>
    <definedName name="_603.8000" localSheetId="4">'603-'!$I$4:$J$4</definedName>
    <definedName name="_603.8000_Desc" localSheetId="4">'603-'!$I$5:$J$5</definedName>
    <definedName name="_603.8000_Unit" localSheetId="4">'603-'!$I$6:$J$6</definedName>
    <definedName name="_603.8125" localSheetId="4">'603-'!$K$4:$L$4</definedName>
    <definedName name="_603.8125_Desc" localSheetId="4">'603-'!$K$5:$L$5</definedName>
    <definedName name="_603.8125_Unit" localSheetId="4">'603-'!$K$6:$L$6</definedName>
    <definedName name="_643.0300" localSheetId="5">'643-TC'!$I$4:$J$4</definedName>
    <definedName name="_643.0300_Desc" localSheetId="5">'643-TC'!$I$5:$J$5</definedName>
    <definedName name="_643.0300_Unit" localSheetId="5">'643-TC'!$I$6:$J$6</definedName>
    <definedName name="_643.0420" localSheetId="5">'643-TC'!$K$4:$L$4</definedName>
    <definedName name="_643.0420_Desc" localSheetId="5">'643-TC'!$K$5:$L$5</definedName>
    <definedName name="_643.0420_Unit" localSheetId="5">'643-TC'!$K$6:$L$6</definedName>
    <definedName name="_643.0705" localSheetId="5">'643-TC'!$M$4:$N$4</definedName>
    <definedName name="_643.0705_Desc" localSheetId="5">'643-TC'!$M$5:$N$5</definedName>
    <definedName name="_643.0705_Unit" localSheetId="5">'643-TC'!$M$6:$N$6</definedName>
    <definedName name="_643.0715" localSheetId="5">'643-TC'!$O$4:$P$4</definedName>
    <definedName name="_643.0715_Desc" localSheetId="5">'643-TC'!$O$5:$P$5</definedName>
    <definedName name="_643.0715_Unit" localSheetId="5">'643-TC'!$O$6:$P$6</definedName>
    <definedName name="_643.0800" localSheetId="5">'643-TC'!$Q$4:$R$4</definedName>
    <definedName name="_643.0800_Desc" localSheetId="5">'643-TC'!$Q$5:$R$5</definedName>
    <definedName name="_643.0800_Unit" localSheetId="5">'643-TC'!$Q$6:$R$6</definedName>
    <definedName name="_643.0900" localSheetId="5">'643-TC'!$S$4:$T$4</definedName>
    <definedName name="_643.0900_Desc" localSheetId="5">'643-TC'!$S$5:$T$5</definedName>
    <definedName name="_643.0900_Unit" localSheetId="5">'643-TC'!$S$6:$T$6</definedName>
    <definedName name="_643.0910" localSheetId="5">'643-TC'!$U$4:$V$4</definedName>
    <definedName name="_643.0910_Desc" localSheetId="5">'643-TC'!$U$5:$V$5</definedName>
    <definedName name="_643.0910_Unit" localSheetId="5">'643-TC'!$U$6:$V$6</definedName>
    <definedName name="_643.0920" localSheetId="5">'643-TC'!$W$4:$X$4</definedName>
    <definedName name="_643.0920_Desc" localSheetId="5">'643-TC'!$W$5:$X$5</definedName>
    <definedName name="_643.0920_Unit" localSheetId="5">'643-TC'!$W$6:$X$6</definedName>
    <definedName name="_643.1000" localSheetId="5">'643-TC'!$Y$4:$Z$4</definedName>
    <definedName name="_643.1000_Desc" localSheetId="5">'643-TC'!$Y$5:$Z$5</definedName>
    <definedName name="_643.1000_Unit" localSheetId="5">'643-TC'!$Y$6:$Z$6</definedName>
    <definedName name="_643.1050" localSheetId="5">'643-TC'!$AA$4:$AB$4</definedName>
    <definedName name="_643.1050_Desc" localSheetId="5">'643-TC'!$AA$5:$AB$5</definedName>
    <definedName name="_643.1050_Unit" localSheetId="5">'643-TC'!$AA$6:$AB$6</definedName>
    <definedName name="_643.3165" localSheetId="6">'646-PM'!$I$4:$J$4</definedName>
    <definedName name="_643.3165_Desc" localSheetId="6">'646-PM'!$I$5:$J$5</definedName>
    <definedName name="_643.3165_Unit" localSheetId="6">'646-PM'!$I$7:$J$7</definedName>
    <definedName name="_643.3180" localSheetId="6">'646-PM'!$K$4:$L$4</definedName>
    <definedName name="_643.3180_Desc" localSheetId="6">'646-PM'!$K$5:$L$5</definedName>
    <definedName name="_643.3180_Unit" localSheetId="6">'646-PM'!$K$7:$L$7</definedName>
    <definedName name="_643.3265" localSheetId="6">'646-PM'!$M$4:$N$4</definedName>
    <definedName name="_643.3265_Desc" localSheetId="6">'646-PM'!$M$5:$N$5</definedName>
    <definedName name="_643.3265_Unit" localSheetId="6">'646-PM'!$M$7:$N$7</definedName>
    <definedName name="_646.9010" localSheetId="6">'646-PM'!$O$4:$P$4</definedName>
    <definedName name="_646.9010_Desc" localSheetId="6">'646-PM'!$O$5:$P$5</definedName>
    <definedName name="_646.9010_Unit" localSheetId="6">'646-PM'!$O$7:$P$7</definedName>
    <definedName name="_646.9110" localSheetId="6">'646-PM'!$Q$4:$R$4</definedName>
    <definedName name="_646.9110_Desc" localSheetId="6">'646-PM'!$Q$5:$R$5</definedName>
    <definedName name="_646.9110_Unit" localSheetId="6">'646-PM'!$Q$7:$R$7</definedName>
    <definedName name="_xlnm._FilterDatabase" localSheetId="3" hidden="1">'Bid Items'!$A$12:$G$31</definedName>
    <definedName name="CATEGORY_0" localSheetId="3">'Bid Items'!$B$38</definedName>
    <definedName name="CATEGORY_0_DESC" localSheetId="3">'Bid Items'!$C$38</definedName>
    <definedName name="CATEGORY_0_FUNDING" localSheetId="3">'Bid Items'!$E$38</definedName>
    <definedName name="CATEGORY_0_TOTAL" localSheetId="3">'Bid Items'!$G$38</definedName>
    <definedName name="CATEGORY_10" localSheetId="3">'Bid Items'!$B$39</definedName>
    <definedName name="CATEGORY_10_DESC" localSheetId="3">'Bid Items'!$C$39</definedName>
    <definedName name="CATEGORY_10_FUNDING" localSheetId="3">'Bid Items'!$E$39</definedName>
    <definedName name="CATEGORY_10_TOTAL" localSheetId="3">'Bid Items'!$G$39</definedName>
    <definedName name="ConstructionTotal">'Bid Items'!$G$33</definedName>
    <definedName name="DELIVERY_COST">'Bid Items'!$D$34</definedName>
    <definedName name="E_C">'Bid Items'!$F$34</definedName>
    <definedName name="E_CTotal">'Bid Items'!$G$34</definedName>
    <definedName name="END_MARK" localSheetId="2">_costsReport!$A$15:$F$15</definedName>
    <definedName name="_xlnm.Print_Area" localSheetId="2">_costsReport!$A$1:$F$18</definedName>
    <definedName name="_xlnm.Print_Area" localSheetId="3">'Bid Items'!$B$1:$H$39</definedName>
    <definedName name="ProjectTotal">'Bid Items'!$G$35</definedName>
    <definedName name="START_MARK" localSheetId="2">_costsReport!$A$14:$F$14</definedName>
    <definedName name="TITLE" localSheetId="1">_miscQTYSheet!$G$1</definedName>
    <definedName name="TITLE" localSheetId="4">'603-'!$G$1</definedName>
    <definedName name="TITLE" localSheetId="5">'643-TC'!$G$1</definedName>
    <definedName name="TITLE" localSheetId="6">'646-PM'!$G$1</definedName>
    <definedName name="TOTAL603.8000_0010" localSheetId="4">'603-'!$I$12</definedName>
    <definedName name="TOTAL603.8125_0010" localSheetId="4">'603-'!$K$12</definedName>
    <definedName name="TOTAL643.0300_0010" localSheetId="5">'643-TC'!$I$19</definedName>
    <definedName name="TOTAL643.0420_0010" localSheetId="5">'643-TC'!$K$19</definedName>
    <definedName name="TOTAL643.0705_0010" localSheetId="5">'643-TC'!$M$19</definedName>
    <definedName name="TOTAL643.0715_0010" localSheetId="5">'643-TC'!$O$19</definedName>
    <definedName name="TOTAL643.0800_0010" localSheetId="5">'643-TC'!$Q$19</definedName>
    <definedName name="TOTAL643.0900_0010" localSheetId="5">'643-TC'!$S$19</definedName>
    <definedName name="TOTAL643.0910_0010" localSheetId="5">'643-TC'!$U$19</definedName>
    <definedName name="TOTAL643.0920_0010" localSheetId="5">'643-TC'!$W$19</definedName>
    <definedName name="TOTAL643.1000_0010" localSheetId="5">'643-TC'!$Y$19</definedName>
    <definedName name="TOTAL643.1050_0010" localSheetId="5">'643-TC'!$AA$19</definedName>
    <definedName name="TOTAL643.3165_0010" localSheetId="6">'646-PM'!$I$17</definedName>
    <definedName name="TOTAL643.3180_0010" localSheetId="6">'646-PM'!$K$17</definedName>
    <definedName name="TOTAL643.3265_0010" localSheetId="6">'646-PM'!$M$17</definedName>
    <definedName name="TOTAL646.9010_0010" localSheetId="6">'646-PM'!$O$17</definedName>
    <definedName name="TOTAL646.9110_0010" localSheetId="6">'646-PM'!$Q$17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7" l="1"/>
  <c r="Q9" i="7"/>
  <c r="Q15" i="7" s="1"/>
  <c r="Q17" i="7" s="1"/>
  <c r="E35" i="8"/>
  <c r="O35" i="8"/>
  <c r="Q21" i="8"/>
  <c r="U8" i="6" s="1"/>
  <c r="O21" i="8"/>
  <c r="M21" i="8"/>
  <c r="Q8" i="6" s="1"/>
  <c r="K21" i="8"/>
  <c r="I21" i="8"/>
  <c r="E21" i="8"/>
  <c r="G21" i="8"/>
  <c r="O33" i="8"/>
  <c r="S9" i="6" s="1"/>
  <c r="O32" i="8"/>
  <c r="O19" i="8"/>
  <c r="O18" i="8"/>
  <c r="M17" i="7"/>
  <c r="K17" i="7"/>
  <c r="D27" i="5" s="1"/>
  <c r="G27" i="5" s="1"/>
  <c r="K10" i="9"/>
  <c r="I10" i="9"/>
  <c r="K9" i="9"/>
  <c r="K12" i="9" s="1"/>
  <c r="D15" i="5" s="1"/>
  <c r="G15" i="5" s="1"/>
  <c r="I9" i="9"/>
  <c r="I12" i="9" s="1"/>
  <c r="D14" i="5" s="1"/>
  <c r="G14" i="5" s="1"/>
  <c r="K8" i="9"/>
  <c r="I8" i="9"/>
  <c r="S75" i="8"/>
  <c r="W16" i="6" s="1"/>
  <c r="Q75" i="8"/>
  <c r="U16" i="6" s="1"/>
  <c r="O75" i="8"/>
  <c r="S16" i="6" s="1"/>
  <c r="M75" i="8"/>
  <c r="Q16" i="6" s="1"/>
  <c r="K75" i="8"/>
  <c r="O16" i="6" s="1"/>
  <c r="I75" i="8"/>
  <c r="M16" i="6" s="1"/>
  <c r="G75" i="8"/>
  <c r="K16" i="6" s="1"/>
  <c r="E75" i="8"/>
  <c r="I16" i="6" s="1"/>
  <c r="U71" i="8"/>
  <c r="U75" i="8" s="1"/>
  <c r="Y16" i="6" s="1"/>
  <c r="S65" i="8"/>
  <c r="W15" i="6" s="1"/>
  <c r="Q65" i="8"/>
  <c r="U15" i="6" s="1"/>
  <c r="O65" i="8"/>
  <c r="S15" i="6" s="1"/>
  <c r="M65" i="8"/>
  <c r="Q15" i="6" s="1"/>
  <c r="K65" i="8"/>
  <c r="O15" i="6" s="1"/>
  <c r="I65" i="8"/>
  <c r="M15" i="6" s="1"/>
  <c r="G65" i="8"/>
  <c r="K15" i="6" s="1"/>
  <c r="U61" i="8"/>
  <c r="E60" i="8"/>
  <c r="E65" i="8" s="1"/>
  <c r="I15" i="6" s="1"/>
  <c r="U59" i="8"/>
  <c r="S54" i="8"/>
  <c r="W14" i="6" s="1"/>
  <c r="Q54" i="8"/>
  <c r="U14" i="6" s="1"/>
  <c r="O54" i="8"/>
  <c r="S14" i="6" s="1"/>
  <c r="M54" i="8"/>
  <c r="Q14" i="6" s="1"/>
  <c r="K54" i="8"/>
  <c r="O14" i="6" s="1"/>
  <c r="I54" i="8"/>
  <c r="M14" i="6" s="1"/>
  <c r="G54" i="8"/>
  <c r="K14" i="6" s="1"/>
  <c r="U50" i="8"/>
  <c r="E49" i="8"/>
  <c r="E54" i="8" s="1"/>
  <c r="I14" i="6" s="1"/>
  <c r="U48" i="8"/>
  <c r="U54" i="8" s="1"/>
  <c r="Y14" i="6" s="1"/>
  <c r="S43" i="8"/>
  <c r="W13" i="6" s="1"/>
  <c r="Q43" i="8"/>
  <c r="U13" i="6" s="1"/>
  <c r="O43" i="8"/>
  <c r="S13" i="6" s="1"/>
  <c r="M43" i="8"/>
  <c r="Q13" i="6" s="1"/>
  <c r="K43" i="8"/>
  <c r="O13" i="6" s="1"/>
  <c r="I43" i="8"/>
  <c r="M13" i="6" s="1"/>
  <c r="G43" i="8"/>
  <c r="K13" i="6" s="1"/>
  <c r="E40" i="8"/>
  <c r="E43" i="8" s="1"/>
  <c r="I13" i="6" s="1"/>
  <c r="U39" i="8"/>
  <c r="U43" i="8" s="1"/>
  <c r="Y13" i="6" s="1"/>
  <c r="U35" i="8"/>
  <c r="Y9" i="6" s="1"/>
  <c r="S35" i="8"/>
  <c r="W9" i="6" s="1"/>
  <c r="Q35" i="8"/>
  <c r="U9" i="6" s="1"/>
  <c r="M35" i="8"/>
  <c r="Q9" i="6" s="1"/>
  <c r="D33" i="8"/>
  <c r="G33" i="8" s="1"/>
  <c r="I33" i="8" s="1"/>
  <c r="D32" i="8"/>
  <c r="G32" i="8" s="1"/>
  <c r="E28" i="8"/>
  <c r="E27" i="8"/>
  <c r="K27" i="8" s="1"/>
  <c r="E26" i="8"/>
  <c r="E25" i="8"/>
  <c r="K25" i="8" s="1"/>
  <c r="K35" i="8" s="1"/>
  <c r="O9" i="6" s="1"/>
  <c r="U21" i="8"/>
  <c r="Y8" i="6" s="1"/>
  <c r="S21" i="8"/>
  <c r="W8" i="6" s="1"/>
  <c r="S8" i="6"/>
  <c r="D19" i="8"/>
  <c r="G19" i="8" s="1"/>
  <c r="I19" i="8" s="1"/>
  <c r="D18" i="8"/>
  <c r="G18" i="8" s="1"/>
  <c r="E11" i="8"/>
  <c r="K10" i="8" s="1"/>
  <c r="E10" i="8"/>
  <c r="K9" i="8" s="1"/>
  <c r="E9" i="8"/>
  <c r="E8" i="8"/>
  <c r="E7" i="8"/>
  <c r="K7" i="8" s="1"/>
  <c r="O15" i="7"/>
  <c r="O17" i="7" s="1"/>
  <c r="D29" i="5" s="1"/>
  <c r="G29" i="5" s="1"/>
  <c r="M15" i="7"/>
  <c r="L15" i="7"/>
  <c r="K15" i="7"/>
  <c r="J15" i="7"/>
  <c r="I15" i="7"/>
  <c r="I17" i="7" s="1"/>
  <c r="D26" i="5" s="1"/>
  <c r="G26" i="5" s="1"/>
  <c r="D28" i="5"/>
  <c r="G28" i="5" s="1"/>
  <c r="AA19" i="6"/>
  <c r="D25" i="5" s="1"/>
  <c r="G25" i="5" s="1"/>
  <c r="I9" i="6" l="1"/>
  <c r="O8" i="6"/>
  <c r="O19" i="6" s="1"/>
  <c r="D19" i="5" s="1"/>
  <c r="G19" i="5" s="1"/>
  <c r="U65" i="8"/>
  <c r="Y15" i="6" s="1"/>
  <c r="I8" i="6"/>
  <c r="I19" i="6" s="1"/>
  <c r="D16" i="5" s="1"/>
  <c r="G16" i="5" s="1"/>
  <c r="D30" i="5"/>
  <c r="G30" i="5" s="1"/>
  <c r="Q19" i="6"/>
  <c r="D20" i="5" s="1"/>
  <c r="G20" i="5" s="1"/>
  <c r="U19" i="6"/>
  <c r="D22" i="5" s="1"/>
  <c r="G22" i="5" s="1"/>
  <c r="S19" i="6"/>
  <c r="D21" i="5" s="1"/>
  <c r="G21" i="5" s="1"/>
  <c r="Y19" i="6"/>
  <c r="D24" i="5" s="1"/>
  <c r="G24" i="5" s="1"/>
  <c r="W19" i="6"/>
  <c r="D23" i="5" s="1"/>
  <c r="G23" i="5" s="1"/>
  <c r="K8" i="6"/>
  <c r="I18" i="8"/>
  <c r="M8" i="6" s="1"/>
  <c r="G35" i="8"/>
  <c r="K9" i="6" s="1"/>
  <c r="I32" i="8"/>
  <c r="I35" i="8" s="1"/>
  <c r="M9" i="6" s="1"/>
  <c r="K19" i="6" l="1"/>
  <c r="D17" i="5" s="1"/>
  <c r="G17" i="5" s="1"/>
  <c r="M19" i="6"/>
  <c r="D18" i="5" s="1"/>
  <c r="G18" i="5" s="1"/>
  <c r="E2" i="4"/>
  <c r="E17" i="4" l="1"/>
  <c r="B10" i="4"/>
  <c r="B9" i="4"/>
  <c r="B8" i="4"/>
  <c r="B7" i="4"/>
  <c r="B6" i="4"/>
  <c r="B5" i="4"/>
  <c r="B4" i="4"/>
  <c r="B12" i="4"/>
  <c r="A2" i="4"/>
  <c r="A11" i="5" l="1"/>
  <c r="B12" i="5" l="1"/>
  <c r="I14" i="3" l="1"/>
  <c r="G13" i="5" l="1"/>
  <c r="G31" i="5" l="1"/>
  <c r="G33" i="5" s="1"/>
  <c r="F2" i="4" l="1"/>
  <c r="F16" i="4"/>
  <c r="G34" i="5"/>
  <c r="G35" i="5" l="1"/>
  <c r="F18" i="4" s="1"/>
  <c r="F17" i="4"/>
  <c r="G2" i="5"/>
</calcChain>
</file>

<file path=xl/sharedStrings.xml><?xml version="1.0" encoding="utf-8"?>
<sst xmlns="http://schemas.openxmlformats.org/spreadsheetml/2006/main" count="422" uniqueCount="206">
  <si>
    <t>ITEM DESCRIPTION</t>
  </si>
  <si>
    <t>ITEM NUMBER</t>
  </si>
  <si>
    <t>STATION</t>
  </si>
  <si>
    <t>TO</t>
  </si>
  <si>
    <t xml:space="preserve"> STATION</t>
  </si>
  <si>
    <t>LOCATION</t>
  </si>
  <si>
    <t>UNIT</t>
  </si>
  <si>
    <t>REMARKS</t>
  </si>
  <si>
    <t>CATEGORY</t>
  </si>
  <si>
    <t>0000</t>
  </si>
  <si>
    <t>TOTAL 0000</t>
  </si>
  <si>
    <t xml:space="preserve">PRELIMINARY COST  </t>
  </si>
  <si>
    <t>ITEMS</t>
  </si>
  <si>
    <t>D</t>
  </si>
  <si>
    <t>ENGINEER'S ESTIMATE / Q2P WORKBOOK</t>
  </si>
  <si>
    <t xml:space="preserve">CONSTRUCTION COST ESTIMATE  </t>
  </si>
  <si>
    <t>E</t>
  </si>
  <si>
    <t>T</t>
  </si>
  <si>
    <t xml:space="preserve"> CONST. I.D.:  </t>
  </si>
  <si>
    <t>C    S</t>
  </si>
  <si>
    <t xml:space="preserve">       TITLE:  </t>
  </si>
  <si>
    <t>E M</t>
  </si>
  <si>
    <t xml:space="preserve">      LIMITS:  </t>
  </si>
  <si>
    <t>L E</t>
  </si>
  <si>
    <t xml:space="preserve">     HIGHWAY:  </t>
  </si>
  <si>
    <t>E T</t>
  </si>
  <si>
    <t xml:space="preserve">      COUNTY:  </t>
  </si>
  <si>
    <t>PSE Date:</t>
  </si>
  <si>
    <t>S     I</t>
  </si>
  <si>
    <t xml:space="preserve">PROGRAM CODE:  </t>
  </si>
  <si>
    <t>Let Date:</t>
  </si>
  <si>
    <t xml:space="preserve">CONCEPT CODE:  </t>
  </si>
  <si>
    <t xml:space="preserve">NET C/L MI:  </t>
  </si>
  <si>
    <t>TOTAL</t>
  </si>
  <si>
    <t>TOTAL BID ITEMS</t>
  </si>
  <si>
    <t>SCHEDULE OF BID ITEMS  WISDOT STANDARD SPECIFICATIONS</t>
  </si>
  <si>
    <t>QUANTITY</t>
  </si>
  <si>
    <t>UNIT PRICE</t>
  </si>
  <si>
    <t>COST</t>
  </si>
  <si>
    <t xml:space="preserve">CONSTRUCTION TOTAL:     </t>
  </si>
  <si>
    <t xml:space="preserve">DELIVERY COST: </t>
  </si>
  <si>
    <t>TOTAL:</t>
  </si>
  <si>
    <t>CATEGORIES</t>
  </si>
  <si>
    <t>FEDERAL WORK TYPES AND (CATEGORY DESCRIPTION)</t>
  </si>
  <si>
    <t>FUNDING (REFER TO FIIPS)</t>
  </si>
  <si>
    <t>ITEM DESC</t>
  </si>
  <si>
    <t xml:space="preserve"> CONST. I.D.:</t>
  </si>
  <si>
    <t xml:space="preserve">       TITLE:</t>
  </si>
  <si>
    <t xml:space="preserve">      LIMITS:</t>
  </si>
  <si>
    <t xml:space="preserve">     HIGHWAY:</t>
  </si>
  <si>
    <t xml:space="preserve">      COUNTY:</t>
  </si>
  <si>
    <t>PROGRAM CODE:</t>
  </si>
  <si>
    <t>CONCEPT CODE:</t>
  </si>
  <si>
    <t>NET C/L MILES:</t>
  </si>
  <si>
    <t>CONSTRUCTION COST ESTIMATE:</t>
  </si>
  <si>
    <t>DELIVERTY COST:</t>
  </si>
  <si>
    <t>PROJECT TOTAL:</t>
  </si>
  <si>
    <t>-</t>
  </si>
  <si>
    <t>ESTIMATOR</t>
  </si>
  <si>
    <t>PRICE</t>
  </si>
  <si>
    <t>IMPORT</t>
  </si>
  <si>
    <t>AWP</t>
  </si>
  <si>
    <t>54a43c16-196c-44e6-80aa-88553ce3187c</t>
  </si>
  <si>
    <t xml:space="preserve">PROJECT MANAGER: </t>
  </si>
  <si>
    <t/>
  </si>
  <si>
    <t>8680-00-74</t>
  </si>
  <si>
    <t>SUPERIOR - WENTWORTH</t>
  </si>
  <si>
    <t>BONG BRIDGE B-16-0038-0013</t>
  </si>
  <si>
    <t>USH 2</t>
  </si>
  <si>
    <t>Douglas</t>
  </si>
  <si>
    <t>0010</t>
  </si>
  <si>
    <t>643-TC</t>
  </si>
  <si>
    <t>TOTAL 0010</t>
  </si>
  <si>
    <t>643.0300</t>
  </si>
  <si>
    <t>TRAFFIC CONTROL DRUMS</t>
  </si>
  <si>
    <t>DAY</t>
  </si>
  <si>
    <t>x</t>
  </si>
  <si>
    <t>Traffic Control Drums</t>
  </si>
  <si>
    <t>643.0420</t>
  </si>
  <si>
    <t>TRAFFIC CONTROL BARRICADES TYPE III</t>
  </si>
  <si>
    <t>Traffic Control Barricades Type III</t>
  </si>
  <si>
    <t>643.0705</t>
  </si>
  <si>
    <t>TRAFFIC CONTROL WARNING LIGHTS TYPE A</t>
  </si>
  <si>
    <t>Traffic Control Warning Lights Type A</t>
  </si>
  <si>
    <t>643.0715</t>
  </si>
  <si>
    <t>TRAFFIC CONTROL WARNING LIGHTS TYPE C</t>
  </si>
  <si>
    <t>Traffic Control Warning Lights Type C</t>
  </si>
  <si>
    <t>643.0800</t>
  </si>
  <si>
    <t>TRAFFIC CONTROL ARROW BOARDS</t>
  </si>
  <si>
    <t>Traffic Control Arrow Boards</t>
  </si>
  <si>
    <t>643.0900</t>
  </si>
  <si>
    <t>TRAFFIC CONTROL SIGNS</t>
  </si>
  <si>
    <t>Traffic Control Signs</t>
  </si>
  <si>
    <t>643.0910</t>
  </si>
  <si>
    <t>TRAFFIC CONTROL COVERING SIGNS TYPE I</t>
  </si>
  <si>
    <t>EACH</t>
  </si>
  <si>
    <t>Traffic Control Covering Signs Type I</t>
  </si>
  <si>
    <t>643.0920</t>
  </si>
  <si>
    <t>TRAFFIC CONTROL COVERING SIGNS TYPE II</t>
  </si>
  <si>
    <t>Traffic Control Covering Signs Type II</t>
  </si>
  <si>
    <t>643.1000</t>
  </si>
  <si>
    <t>TRAFFIC CONTROL SIGNS FIXED MESSAGE</t>
  </si>
  <si>
    <t>SF</t>
  </si>
  <si>
    <t>Traffic Control Signs Fixed Message</t>
  </si>
  <si>
    <t>643.1050</t>
  </si>
  <si>
    <t>TRAFFIC CONTROL SIGNS PCMS</t>
  </si>
  <si>
    <t>Traffic Control Signs PCMS</t>
  </si>
  <si>
    <t>646-PM</t>
  </si>
  <si>
    <t>643.3165</t>
  </si>
  <si>
    <t>TEMPORARY MARKING LINE PAINT 6-INCH</t>
  </si>
  <si>
    <t>LF</t>
  </si>
  <si>
    <t>Temporary Marking Line Paint 6-Inch</t>
  </si>
  <si>
    <t>643.3180</t>
  </si>
  <si>
    <t>TEMPORARY MARKING LINE REMOVABLE TAPE 6-INCH</t>
  </si>
  <si>
    <t>Temporary Marking Line Removable Tape 6-Inch</t>
  </si>
  <si>
    <t>643.3265</t>
  </si>
  <si>
    <t>TEMPORARY MARKING LINE PAINT 10-INCH</t>
  </si>
  <si>
    <t>Temporary Marking Line Paint 10-Inch</t>
  </si>
  <si>
    <t>646.9010</t>
  </si>
  <si>
    <t>MARKING REMOVAL LINE WATER BLASTING 4-INCH</t>
  </si>
  <si>
    <t>Marking Removal Line Water Blasting 4-Inch</t>
  </si>
  <si>
    <t>646.9110</t>
  </si>
  <si>
    <t>MARKING REMOVAL LINE WATER BLASTING 8-INCH</t>
  </si>
  <si>
    <t>Marking Removal Line Water Blasting 8-Inch</t>
  </si>
  <si>
    <t>WHITE</t>
  </si>
  <si>
    <t>YELLOW</t>
  </si>
  <si>
    <t>STAGE 1A</t>
  </si>
  <si>
    <t>STAGE 1B</t>
  </si>
  <si>
    <t>RAMP A CLOSURE</t>
  </si>
  <si>
    <t>RAMP B CLOSURE</t>
  </si>
  <si>
    <t>RAMP C CLOSURE</t>
  </si>
  <si>
    <t>SUBTOTAL</t>
  </si>
  <si>
    <t>STAGE 2A</t>
  </si>
  <si>
    <t>STAGE 2B</t>
  </si>
  <si>
    <t>USH 2 EB DETOUR</t>
  </si>
  <si>
    <t>Stage 1A</t>
  </si>
  <si>
    <t>USH 2 WB</t>
  </si>
  <si>
    <t>150' taper lights @ 25'</t>
  </si>
  <si>
    <t>7700' @ 50' spacing</t>
  </si>
  <si>
    <t>328' taper lights @ 50'</t>
  </si>
  <si>
    <t>USH 2 EB</t>
  </si>
  <si>
    <t>660' taper lights @ 50'</t>
  </si>
  <si>
    <t>7200' @ 100' spacing</t>
  </si>
  <si>
    <t>Overview Sheet</t>
  </si>
  <si>
    <t>Sheet 1</t>
  </si>
  <si>
    <t>Sheet 2</t>
  </si>
  <si>
    <t>Sheet 3</t>
  </si>
  <si>
    <t>Sheet 4</t>
  </si>
  <si>
    <t>25+00 to 102+00 USH 2 WB</t>
  </si>
  <si>
    <t>every 1500'</t>
  </si>
  <si>
    <t>64+00 to 134+50 USH 2 EB</t>
  </si>
  <si>
    <t>Stage 1A Totals</t>
  </si>
  <si>
    <t>Stage 1B</t>
  </si>
  <si>
    <t>6700' @ 50' spacing</t>
  </si>
  <si>
    <t>10700' @ 100' spacing</t>
  </si>
  <si>
    <t>74+00 to 134+50 USH 2 WB</t>
  </si>
  <si>
    <t>30+00 to 134+50 USH 2 EB</t>
  </si>
  <si>
    <t>Stage 1B Totals</t>
  </si>
  <si>
    <t>Ramp A Closure</t>
  </si>
  <si>
    <t>SSD 15D16-06</t>
  </si>
  <si>
    <t>550' @ 25'</t>
  </si>
  <si>
    <t>Ramp A Closure Totals</t>
  </si>
  <si>
    <t>Ramp B Closure</t>
  </si>
  <si>
    <t>Ramp B Closure Totals</t>
  </si>
  <si>
    <t>Ramp C Closure</t>
  </si>
  <si>
    <t>Ramp C Closure Totals</t>
  </si>
  <si>
    <t>USH 2 EB Detour Totals</t>
  </si>
  <si>
    <t>--</t>
  </si>
  <si>
    <t>UNDISTRIBUTED</t>
  </si>
  <si>
    <t>603-</t>
  </si>
  <si>
    <t>603.8000</t>
  </si>
  <si>
    <t>CONCRETE BARRIER TEMPORARY PRECAST DELIVERED</t>
  </si>
  <si>
    <t>Concrete Barrier Temporary Precast Delivered</t>
  </si>
  <si>
    <t>603.8125</t>
  </si>
  <si>
    <t>CONCRETE BARRIER TEMPORARY PRECAST INSTALLED</t>
  </si>
  <si>
    <t>Concrete Barrier Temporary Precast Installed</t>
  </si>
  <si>
    <t>USH 10 WB</t>
  </si>
  <si>
    <t>STAGE</t>
  </si>
  <si>
    <t>MOVE/REINSTALLATION OF 8:1 TAPER</t>
  </si>
  <si>
    <t>**DAYS</t>
  </si>
  <si>
    <t>** FOR INFORMATION PURPOSES ONLY</t>
  </si>
  <si>
    <t>AAEAAAD/////AQAAAAAAAAAMAgAAAD9RMlAuQ29yZSwgVmVyc2lvbj0yLjMuMC4wLCBDdWx0dXJlPW5ldXRyYWwsIFB1YmxpY0tleVRva2VuPW51bGwFAQAAABlRMlAuQ29yZS5Nb2RlbC5RMnBQcm9qZWN0EwAAABY8UTJwSWQ+a19fQmFja2luZ0ZpZWxkHDxRMnBGaWxlTmFtZT5rX19CYWNraW5nRmllbGQfPFByb2plY3RNYW5hZ2VyPmtfX0JhY2tpbmdGaWVsZB88Q29uc3RydWN0aW9uSWQ+a19fQmFja2luZ0ZpZWxkFjxUaXRsZT5rX19CYWNraW5nRmllbGQXPExpbWl0cz5rX19CYWNraW5nRmllbGQYPEhpZ2h3YXk+a19fQmFja2luZ0ZpZWxkFzxDb3VudHk+a19fQmFja2luZ0ZpZWxkHDxQcm9ncmFtQ29kZT5rX19CYWNraW5nRmllbGQcPENvbmNlcHRDb2RlPmtfX0JhY2tpbmdGaWVsZCM8TmV0Q2VudGVyTGluZU1pbGVzPmtfX0JhY2tpbmdGaWVsZBo8Q3JlYXRlZERUPmtfX0JhY2tpbmdGaWVsZB48TGFzdFVwZGF0ZWREVD5rX19CYWNraW5nRmllbGQZPEJpZEl0ZW1zPmtfX0JhY2tpbmdGaWVsZBs8Q2F0ZWdvcmllcz5rX19CYWNraW5nRmllbGQaPENoZWNrZWRCeT5rX19CYWNraW5nRmllbGQcPENoZWNrZWREYXRlPmtfX0JhY2tpbmdGaWVsZBg8UHNlRGF0ZT5rX19CYWNraW5nRmllbGQYPExldERhdGU+a19fQmFja2luZ0ZpZWxkAwEBAQEBAQEBAQAAAAMDAQEBAQtTeXN0ZW0uR3VpZAUNDXxTeXN0ZW0uQ29sbGVjdGlvbnMuR2VuZXJpYy5MaXN0YDFbW1EyUC5Db3JlLk1vZGVsLkJpZEl0ZW0sIFEyUC5Db3JlLCBWZXJzaW9uPTIuMy4wLjAsIEN1bHR1cmU9bmV1dHJhbCwgUHVibGljS2V5VG9rZW49bnVsbF1dfVN5c3RlbS5Db2xsZWN0aW9ucy5HZW5lcmljLkxpc3RgMVtbUTJQLkNvcmUuTW9kZWwuQ2F0ZWdvcnksIFEyUC5Db3JlLCBWZXJzaW9uPTIuMy4wLjAsIEN1bHR1cmU9bmV1dHJhbCwgUHVibGljS2V5VG9rZW49bnVsbF1dAgAAAAT9////C1N5c3RlbS5HdWlkCwAAAAJfYQJfYgJfYwJfZAJfZQJfZgJfZwJfaAJfaQJfagJfawAAAAAAAAAAAAAACAcHAgICAgICAgIWPKRUbBnmRICqiFU84xh8BgQAAAAUQm9uZyBCcmlkZ2UgUTJQLnhsc3gGBQAAAAAGBgAAAAo4NjgwLTAwLTc0BgcAAAAUU1VQRVJJT1IgLSBXRU5UV09SVEgGCAAAABpCT05HIEJSSURHRSBCLTE2LTAwMzgtMDAxMwYJAAAABVVTSCAyBgoAAAAHRG91Z2xhcwkFAAAACQUAAAABME9/LrDnAt2IT38usOcC3YgJDAAAAAkNAAAACgoGDgAAAAoxMS8xMi8yMDI0Bg8AAAAKMTEvMTIvMjAyNAQMAAAAfFN5c3RlbS5Db2xsZWN0aW9ucy5HZW5lcmljLkxpc3RgMVtbUTJQLkNvcmUuTW9kZWwuQmlkSXRlbSwgUTJQLkNvcmUsIFZlcnNpb249Mi4zLjAuMCwgQ3VsdHVyZT1uZXV0cmFsLCBQdWJsaWNLZXlUb2tlbj1udWxsXV0DAAAABl9pdGVtcwVfc2l6ZQhfdmVyc2lvbgQAABhRMlAuQ29yZS5Nb2RlbC5CaWRJdGVtW10CAAAACAgJEAAAAF0KAABdCgAABA0AAAB9U3lzdGVtLkNvbGxlY3Rpb25zLkdlbmVyaWMuTGlzdGAxW1tRMlAuQ29yZS5Nb2RlbC5DYXRlZ29yeSwgUTJQLkNvcmUsIFZlcnNpb249Mi4zLjAuMCwgQ3VsdHVyZT1uZXV0cmFsLCBQdWJsaWNLZXlUb2tlbj1udWxsXV0DAAAABl9pdGVtcwVfc2l6ZQhfdmVyc2lvbgQAABlRMlAuQ29yZS5Nb2RlbC5DYXRlZ29yeVtdAgAAAAgICREAAAABAAAAAQAAAAcQAAAAAAEAAAAAEAAABBZRMlAuQ29yZS5Nb2RlbC5CaWRJdGVtAgAAAAkSAAAACRMAAAAJFAAAAAkVAAAACRYAAAAJFwAAAAkYAAAACRkAAAAJGgAAAAkbAAAACRwAAAAJHQAAAAkeAAAACR8AAAAJIAAAAAkhAAAACSIAAAAJIwAAAAkkAAAACSUAAAAJJgAAAAknAAAACSgAAAAJKQAAAAkqAAAACSsAAAAJLAAAAAktAAAACS4AAAAJLwAAAAkwAAAACTEAAAAJMgAAAAkzAAAACTQAAAAJNQAAAAk2AAAACTcAAAAJOAAAAAk5AAAACToAAAAJOwAAAAk8AAAACT0AAAAJPgAAAAk/AAAACUAAAAAJQQAAAAlCAAAACUMAAAAJRAAAAAlFAAAACUYAAAAJRwAAAAlIAAAACUkAAAAJSgAAAAlLAAAACUwAAAAJTQAAAAlOAAAACU8AAAAJUAAAAAlRAAAACVIAAAAJUwAAAAlUAAAACVUAAAAJVgAAAAlXAAAACVgAAAAJWQAAAAlaAAAACVsAAAAJXAAAAAldAAAACV4AAAAJXwAAAAlgAAAACWEAAAAJYgAAAAljAAAACWQAAAAJZQAAAAlmAAAACWcAAAAJaAAAAAlpAAAACWoAAAAJawAAAAlsAAAACW0AAAAJbgAAAAlvAAAACXAAAAAJcQAAAAlyAAAACXMAAAAJdAAAAAl1AAAACXYAAAAJdwAAAAl4AAAACXkAAAAJegAAAAl7AAAACXwAAAAJfQAAAAl+AAAACX8AAAAJgAAAAAmBAAAACYIAAAAJgwAAAAmEAAAACYUAAAAJhgAAAAmHAAAACYgAAAAJiQAAAAmKAAAACYsAAAAJjAAAAAmNAAAACY4AAAAJjwAAAAmQAAAACZEAAAAJkgAAAAmTAAAACZQAAAAJlQAAAAmWAAAACZcAAAAJmAAAAAmZAAAACZoAAAAJmwAAAAmcAAAACZ0AAAAJngAAAAmfAAAACaAAAAAJoQAAAAmiAAAACaMAAAAJpAAAAAmlAAAACaYAAAAJpwAAAAmoAAAACakAAAAJqgAAAAmrAAAACawAAAAJrQAAAAmuAAAACa8AAAAJsAAAAAmxAAAACbIAAAAJswAAAAm0AAAACbUAAAAJtgAAAAm3AAAACbgAAAAJuQAAAAm6AAAACbsAAAAJvAAAAAm9AAAACb4AAAAJvwAAAAnAAAAACcEAAAAJwgAAAAnDAAAACcQAAAAJxQAAAAnGAAAACccAAAAJyAAAAAnJAAAACcoAAAAJywAAAAnMAAAACc0AAAAJzgAAAAnPAAAACdAAAAAJ0QAAAAnSAAAACdMAAAAJ1AAAAAnVAAAACdYAAAAJ1wAAAAnYAAAACdkAAAAJ2gAAAAnbAAAACdwAAAAJ3QAAAAneAAAACd8AAAAJ4AAAAAnhAAAACeIAAAAJ4wAAAAnkAAAACeUAAAAJ5gAAAAnnAAAACegAAAAJ6QAAAAnqAAAACesAAAAJ7AAAAAntAAAACe4AAAAJ7wAAAAnwAAAACfEAAAAJ8gAAAAnzAAAACfQAAAAJ9QAAAAn2AAAACfcAAAAJ+AAAAAn5AAAACfoAAAAJ+wAAAAn8AAAACf0AAAAJ/gAAAAn/AAAACQABAAAJAQEAAAkCAQAACQMBAAAJBAEAAAkFAQAACQYBAAAJBwEAAAkIAQAACQkBAAAJCgEAAAkLAQAACQwBAAAJDQEAAAkOAQAACQ8BAAAJEAEAAAkRAQAACRIBAAAJEwEAAAkUAQAACRUBAAAJFgEAAAkXAQAACRgBAAAJGQEAAAkaAQAACRsBAAAJHAEAAAkdAQAACR4BAAAJHwEAAAkgAQAACSEBAAAJIgEAAAkjAQAACSQBAAAJJQEAAAkmAQAACScBAAAJKAEAAAkpAQAACSoBAAAJKwEAAAksAQAACS0BAAAJLgEAAAkvAQAACTABAAAJMQEAAAkyAQAACTMBAAAJNAEAAAk1AQAACTYBAAAJNwEAAAk4AQAACTkBAAAJOgEAAAk7AQAACTwBAAAJPQEAAAk+AQAACT8BAAAJQAEAAAlBAQAACUIBAAAJQwEAAAlEAQAACUUBAAAJRgEAAAlHAQAACUgBAAAJSQEAAAlKAQAACUsBAAAJTAEAAAlNAQAACU4BAAAJTwEAAAlQAQAACVEBAAAJUgEAAAlTAQAACVQBAAAJVQEAAAlWAQAACVcBAAAJWAEAAAlZAQAACVoBAAAJWwEAAAlcAQAACV0BAAAJXgEAAAlfAQAACWABAAAJYQEAAAliAQAACWMBAAAJZAEAAAllAQAACWYBAAAJZwEAAAloAQAACWkBAAAJagEAAAlrAQAACWwBAAAJbQEAAAluAQAACW8BAAAJcAEAAAlxAQAACXIBAAAJcwEAAAl0AQAACXUBAAAJdgEAAAl3AQAACXgBAAAJeQEAAAl6AQAACXsBAAAJfAEAAAl9AQAACX4BAAAJfwEAAAmAAQAACYEBAAAJggEAAAmDAQAACYQBAAAJhQEAAAmGAQAACYcBAAAJiAEAAAmJAQAACYoBAAAJiwEAAAmMAQAACY0BAAAJjgEAAAmPAQAACZABAAAJkQEAAAmSAQAACZMBAAAJlAEAAAmVAQAACZYBAAAJlwEAAAmYAQAACZkBAAAJmgEAAAmbAQAACZwBAAAJnQEAAAmeAQAACZ8BAAAJoAEAAAmhAQAACaIBAAAJowEAAAmkAQAACaUBAAAJpgEAAAmnAQAACagBAAAJqQEAAAmqAQAACasBAAAJrAEAAAmtAQAACa4BAAAJrwEAAAmwAQAACbEBAAAJsgEAAAmzAQAACbQBAAAJtQEAAAm2AQAACbcBAAAJuAEAAAm5AQAACboBAAAJuwEAAAm8AQAACb0BAAAJvgEAAAm/AQAACcABAAAJwQEAAAnCAQAACcMBAAAJxAEAAAnFAQAACcYBAAAJxwEAAAnIAQAACckBAAAJygEAAAnLAQAACcwBAAAJzQEAAAnOAQAACc8BAAAJ0AEAAAnRAQAACdIBAAAJ0wEAAAnUAQAACdUBAAAJ1gEAAAnXAQAACdgBAAAJ2QEAAAnaAQAACdsBAAAJ3AEAAAndAQAACd4BAAAJ3wEAAAngAQAACeEBAAAJ4gEAAAnjAQAACeQBAAAJ5QEAAAnmAQAACecBAAAJ6AEAAAnpAQAACeoBAAAJ6wEAAAnsAQAACe0BAAAJ7gEAAAnvAQAACfABAAAJ8QEAAAnyAQAACfMBAAAJ9AEAAAn1AQAACfYBAAAJ9wEAAAn4AQAACfkBAAAJ+gEAAAn7AQAACfwBAAAJ/QEAAAn+AQAACf8BAAAJAAIAAAkBAgAACQICAAAJAwIAAAkEAgAACQUCAAAJBgIAAAkHAgAACQgCAAAJCQIAAAkKAgAACQsCAAAJDAIAAAkNAgAACQ4CAAAJDwIAAAkQAgAACRECAAAJEgIAAAkTAgAACRQCAAAJFQIAAAkWAgAACRcCAAAJGAIAAAkZAgAACRoCAAAJGwIAAAkcAgAACR0CAAAJHgIAAAkfAgAACSACAAAJIQIAAAkiAgAACSMCAAAJJAIAAAklAgAACSYCAAAJJwIAAAkoAgAACSkCAAAJKgIAAAkrAgAACSwCAAAJLQIAAAkuAgAACS8CAAAJMAIAAAkxAgAACTICAAAJMwIAAAk0AgAACTUCAAAJNgIAAAk3AgAACTgCAAAJOQIAAAk6AgAACTsCAAAJPAIAAAk9AgAACT4CAAAJPwIAAAlAAgAACUECAAAJQgIAAAlDAgAACUQCAAAJRQIAAAlGAgAACUcCAAAJSAIAAAlJAgAACUoCAAAJSwIAAAlMAgAACU0CAAAJTgIAAAlPAgAACVACAAAJUQIAAAlSAgAACVMCAAAJVAIAAAlVAgAACVYCAAAJVwIAAAlYAgAACVkCAAAJWgIAAAlbAgAACVwCAAAJXQIAAAleAgAACV8CAAAJYAIAAAlhAgAACWICAAAJYwIAAAlkAgAACWUCAAAJZgIAAAlnAgAACWgCAAAJaQIAAAlqAgAACWsCAAAJbAIAAAltAgAACW4CAAAJbwIAAAlwAgAACXECAAAJcgIAAAlzAgAACXQCAAAJdQIAAAl2AgAACXcCAAAJeAIAAAl5AgAACXoCAAAJewIAAAl8AgAACX0CAAAJfgIAAAl/AgAACYACAAAJgQIAAAmCAgAACYMCAAAJhAIAAAmFAgAACYYCAAAJhwIAAAmIAgAACYkCAAAJigIAAAmLAgAACYwCAAAJjQIAAAmOAgAACY8CAAAJkAIAAAmRAgAACZICAAAJkwIAAAmUAgAACZUCAAAJlgIAAAmXAgAACZgCAAAJmQIAAAmaAgAACZsCAAAJnAIAAAmdAgAACZ4CAAAJnwIAAAmgAgAACaECAAAJogIAAAmjAgAACaQCAAAJpQIAAAmmAgAACacCAAAJqAIAAAmpAgAACaoCAAAJqwIAAAmsAgAACa0CAAAJrgIAAAmvAgAACbACAAAJsQIAAAmyAgAACbMCAAAJtAIAAAm1AgAACbYCAAAJtwIAAAm4AgAACbkCAAAJugIAAAm7AgAACbwCAAAJvQIAAAm+AgAACb8CAAAJwAIAAAnBAgAACcICAAAJwwIAAAnEAgAACcUCAAAJxgIAAAnHAgAACcgCAAAJyQIAAAnKAgAACcsCAAAJzAIAAAnNAgAACc4CAAAJzwIAAAnQAgAACdECAAAJ0gIAAAnTAgAACdQCAAAJ1QIAAAnWAgAACdcCAAAJ2AIAAAnZAgAACdoCAAAJ2wIAAAncAgAACd0CAAAJ3gIAAAnfAgAACeACAAAJ4QIAAAniAgAACeMCAAAJ5AIAAAnlAgAACeYCAAAJ5wIAAAnoAgAACekCAAAJ6gIAAAnrAgAACewCAAAJ7QIAAAnuAgAACe8CAAAJ8AIAAAnxAgAACfICAAAJ8wIAAAn0AgAACfUCAAAJ9gIAAAn3AgAACfgCAAAJ+QIAAAn6AgAACfsCAAAJ/AIAAAn9AgAACf4CAAAJ/wIAAAkAAwAACQEDAAAJAgMAAAkDAwAACQQDAAAJBQMAAAkGAwAACQcDAAAJCAMAAAkJAwAACQoDAAAJCwMAAAkMAwAACQ0DAAAJDgMAAAkPAwAACRADAAAJEQMAAAkSAwAACRMDAAAJFAMAAAkVAwAACRYDAAAJFwMAAAkYAwAACRkDAAAJGgMAAAkbAwAACRwDAAAJHQMAAAkeAwAACR8DAAAJIAMAAAkhAwAACSIDAAAJIwMAAAkkAwAACSUDAAAJJgMAAAknAwAACSgDAAAJKQMAAAkqAwAACSsDAAAJLAMAAAktAwAACS4DAAAJLwMAAAkwAwAACTEDAAAJMgMAAAkzAwAACTQDAAAJNQMAAAk2AwAACTcDAAAJOAMAAAk5AwAACToDAAAJOwMAAAk8AwAACT0DAAAJPgMAAAk/AwAACUADAAAJQQMAAAlCAwAACUMDAAAJRAMAAAlFAwAACUYDAAAJRwMAAAlIAwAACUkDAAAJSgMAAAlLAwAACUwDAAAJTQMAAAlOAwAACU8DAAAJUAMAAAlRAwAACVIDAAAJUwMAAAlUAwAACVUDAAAJVgMAAAlXAwAACVgDAAAJWQMAAAlaAwAACVsDAAAJXAMAAAldAwAACV4DAAAJXwMAAAlgAwAACWEDAAAJYgMAAAljAwAACWQDAAAJZQMAAAlmAwAACWcDAAAJaAMAAAlpAwAACWoDAAAJawMAAAlsAwAACW0DAAAJbgMAAAlvAwAACXADAAAJcQMAAAlyAwAACXMDAAAJdAMAAAl1AwAACXYDAAAJdwMAAAl4AwAACXkDAAAJegMAAAl7AwAACXwDAAAJfQMAAAl+AwAACX8DAAAJgAMAAAmBAwAACYIDAAAJgwMAAAmEAwAACYUDAAAJhgMAAAmHAwAACYgDAAAJiQMAAAmKAwAACYsDAAAJjAMAAAmNAwAACY4DAAAJjwMAAAmQAwAACZEDAAAJkgMAAAmTAwAACZQDAAAJlQMAAAmWAwAACZcDAAAJmAMAAAmZAwAACZoDAAAJmwMAAAmcAwAACZ0DAAAJngMAAAmfAwAACaADAAAJoQMAAAmiAwAACaMDAAAJpAMAAAmlAwAACaYDAAAJpwMAAAmoAwAACakDAAAJqgMAAAmrAwAACawDAAAJrQMAAAmuAwAACa8DAAAJsAMAAAmxAwAACbIDAAAJswMAAAm0AwAACbUDAAAJtgMAAAm3AwAACbgDAAAJuQMAAAm6AwAACbsDAAAJvAMAAAm9AwAACb4DAAAJvwMAAAnAAwAACcEDAAAJwgMAAAnDAwAACcQDAAAJxQMAAAnGAwAACccDAAAJyAMAAAnJAwAACcoDAAAJywMAAAnMAwAACc0DAAAJzgMAAAnPAwAACdADAAAJ0QMAAAnSAwAACdMDAAAJ1AMAAAnVAwAACdYDAAAJ1wMAAAnYAwAACdkDAAAJ2gMAAAnbAwAACdwDAAAJ3QMAAAneAwAACd8DAAAJ4AMAAAnhAwAACeIDAAAJ4wMAAAnkAwAACeUDAAAJ5gMAAAnnAwAACegDAAAJ6QMAAAnqAwAACesDAAAJ7AMAAAntAwAACe4DAAAJ7wMAAAnwAwAACfEDAAAJ8gMAAAnzAwAACfQDAAAJ9QMAAAn2AwAACfcDAAAJ+AMAAAn5AwAACfoDAAAJ+wMAAAn8AwAACf0DAAAJ/gMAAAn/AwAACQAEAAAJAQQAAAkCBAAACQMEAAAJBAQAAAkFBAAACQYEAAAJBwQAAAkIBAAACQkEAAAJCgQAAAkLBAAACQwEAAAJDQQAAAkOBAAACQ8EAAAJEAQAAAkRBAAACRIEAAAJEwQAAAkUBAAACRUEAAAJFgQAAAkXBAAACRgEAAAJGQQAAAkaBAAACRsEAAAJHAQAAAkdBAAACR4EAAAJHwQAAAkgBAAACSEEAAAJIgQAAAkjBAAACSQEAAAJJQQAAAkmBAAACScEAAAJKAQAAAkpBAAACSoEAAAJKwQAAAksBAAACS0EAAAJLgQAAAkvBAAACTAEAAAJMQQAAAkyBAAACTMEAAAJNAQAAAk1BAAACTYEAAAJNwQAAAk4BAAACTkEAAAJOgQAAAk7BAAACTwEAAAJPQQAAAk+BAAACT8EAAAJQAQAAAlBBAAACUIEAAAJQwQAAAlEBAAACUUEAAAJRgQAAAlHBAAACUgEAAAJSQQAAAlKBAAACUsEAAAJTAQAAAlNBAAACU4EAAAJTwQAAAlQBAAACVEEAAAJUgQAAAlTBAAACVQEAAAJVQQAAAlWBAAACVcEAAAJWAQAAAlZBAAACVoEAAAJWwQAAAlcBAAACV0EAAAJXgQAAAlfBAAACWAEAAAJYQQAAAliBAAACWMEAAAJZAQAAAllBAAACWYEAAAJZwQAAAloBAAACWkEAAAJagQAAAlrBAAACWwEAAAJbQQAAAluBAAACW8EAAAJcAQAAAlxBAAACXIEAAAJcwQAAAl0BAAACXUEAAAJdgQAAAl3BAAACXgEAAAJeQQAAAl6BAAACXsEAAAJfAQAAAl9BAAACX4EAAAJfwQAAAmABAAACYEEAAAJggQAAAmDBAAACYQEAAAJhQQAAAmGBAAACYcEAAAJiAQAAAmJBAAACYoEAAAJiwQAAAmMBAAACY0EAAAJjgQAAAmPBAAACZAEAAAJkQQAAAmSBAAACZMEAAAJlAQAAAmVBAAACZYEAAAJlwQAAAmYBAAACZkEAAAJmgQAAAmbBAAACZwEAAAJnQQAAAmeBAAACZ8EAAAJoAQAAAmhBAAACaIEAAAJowQAAAmkBAAACaUEAAAJpgQAAAmnBAAACagEAAAJqQQAAAmqBAAACasEAAAJrAQAAAmtBAAACa4EAAAJrwQAAAmwBAAACbEEAAAJsgQAAAmzBAAACbQEAAAJtQQAAAm2BAAACbcEAAAJuAQAAAm5BAAACboEAAAJuwQAAAm8BAAACb0EAAAJvgQAAAm/BAAACcAEAAAJwQQAAAnCBAAACcMEAAAJxAQAAAnFBAAACcYEAAAJxwQAAAnIBAAACckEAAAJygQAAAnLBAAACcwEAAAJzQQAAAnOBAAACc8EAAAJ0AQAAAnRBAAACdIEAAAJ0wQAAAnUBAAACdUEAAAJ1gQAAAnXBAAACdgEAAAJ2QQAAAnaBAAACdsEAAAJ3AQAAAndBAAACd4EAAAJ3wQAAAngBAAACeEEAAAJ4gQAAAnjBAAACeQEAAAJ5QQAAAnmBAAACecEAAAJ6AQAAAnpBAAACeoEAAAJ6wQAAAnsBAAACe0EAAAJ7gQAAAnvBAAACfAEAAAJ8QQAAAnyBAAACfMEAAAJ9AQAAAn1BAAACfYEAAAJ9wQAAAn4BAAACfkEAAAJ+gQAAAn7BAAACfwEAAAJ/QQAAAn+BAAACf8EAAAJAAUAAAkBBQAACQIFAAAJAwUAAAkEBQAACQUFAAAJBgUAAAkHBQAACQgFAAAJCQUAAAkKBQAACQsFAAAJDAUAAAkNBQAACQ4FAAAJDwUAAAkQBQAACREFAAAJEgUAAAkTBQAACRQFAAAJFQUAAAkWBQAACRcFAAAJGAUAAAkZBQAACRoFAAAJGwUAAAkcBQAACR0FAAAJHgUAAAkfBQAACSAFAAAJIQUAAAkiBQAACSMFAAAJJAUAAAklBQAACSYFAAAJJwUAAAkoBQAACSkFAAAJKgUAAAkrBQAACSwFAAAJLQUAAAkuBQAACS8FAAAJMAUAAAkxBQAACTIFAAAJMwUAAAk0BQAACTUFAAAJNgUAAAk3BQAACTgFAAAJOQUAAAk6BQAACTsFAAAJPAUAAAk9BQAACT4FAAAJPwUAAAlABQAACUEFAAAJQgUAAAlDBQAACUQFAAAJRQUAAAlGBQAACUcFAAAJSAUAAAlJBQAACUoFAAAJSwUAAAlMBQAACU0FAAAJTgUAAAlPBQAACVAFAAAJUQUAAAlSBQAACVMFAAAJVAUAAAlVBQAACVYFAAAJVwUAAAlYBQAACVkFAAAJWgUAAAlbBQAACVwFAAAJXQUAAAleBQAACV8FAAAJYAUAAAlhBQAACWIFAAAJYwUAAAlkBQAACWUFAAAJZgUAAAlnBQAACWgFAAAJaQUAAAlqBQAACWsFAAAJbAUAAAltBQAACW4FAAAJbwUAAAlwBQAACXEFAAAJcgUAAAlzBQAACXQFAAAJdQUAAAl2BQAACXcFAAAJeAUAAAl5BQAACXoFAAAJewUAAAl8BQAACX0FAAAJfgUAAAl/BQAACYAFAAAJgQUAAAmCBQAACYMFAAAJhAUAAAmFBQAACYYFAAAJhwUAAAmIBQAACYkFAAAJigUAAAmLBQAACYwFAAAJjQUAAAmOBQAACY8FAAAJkAUAAAmRBQAACZIFAAAJkwUAAAmUBQAACZUFAAAJlgUAAAmXBQAACZgFAAAJmQUAAAmaBQAACZsFAAAJnAUAAAmdBQAACZ4FAAAJnwUAAAmgBQAACaEFAAAJogUAAAmjBQAACaQFAAAJpQUAAAmmBQAACacFAAAJqAUAAAmpBQAACaoFAAAJqwUAAAmsBQAACa0FAAAJrgUAAAmvBQAACbAFAAAJsQUAAAmyBQAACbMFAAAJtAUAAAm1BQAACbYFAAAJtwUAAAm4BQAACbkFAAAJugUAAAm7BQAACbwFAAAJvQUAAAm+BQAACb8FAAAJwAUAAAnBBQAACcIFAAAJwwUAAAnEBQAACcUFAAAJxgUAAAnHBQAACcgFAAAJyQUAAAnKBQAACcsFAAAJzAUAAAnNBQAACc4FAAAJzwUAAAnQBQAACdEFAAAJ0gUAAAnTBQAACdQFAAAJ1QUAAAnWBQAACdcFAAAJ2AUAAAnZBQAACdoFAAAJ2wUAAAncBQAACd0FAAAJ3gUAAAnfBQAACeAFAAAJ4QUAAAniBQAACeMFAAAJ5AUAAAnlBQAACeYFAAAJ5wUAAAnoBQAACekFAAAJ6gUAAAnrBQAACewFAAAJ7QUAAAnuBQAACe8FAAAJ8AUAAAnxBQAACfIFAAAJ8wUAAAn0BQAACfUFAAAJ9gUAAAn3BQAACfgFAAAJ+QUAAAn6BQAACfsFAAAJ/AUAAAn9BQAACf4FAAAJ/wUAAAkABgAACQEGAAAJAgYAAAkDBgAACQQGAAAJBQYAAAkGBgAACQcGAAAJCAYAAAkJBgAACQoGAAAJCwYAAAkMBgAACQ0GAAAJDgYAAAkPBgAACRAGAAAJEQYAAAkSBgAACRMGAAAJFAYAAAkVBgAACRYGAAAJFwYAAAkYBgAACRkGAAAJGgYAAAkbBgAACRwGAAAJHQYAAAkeBgAACR8GAAAJIAYAAAkhBgAACSIGAAAJIwYAAAkkBgAACSUGAAAJJgYAAAknBgAACSgGAAAJKQYAAAkqBgAACSsGAAAJLAYAAAktBgAACS4GAAAJLwYAAAkwBgAACTEGAAAJMgYAAAkzBgAACTQGAAAJNQYAAAk2BgAACTcGAAAJOAYAAAk5BgAACToGAAAJOwYAAAk8BgAACT0GAAAJPgYAAAk/BgAACUAGAAAJQQYAAAlCBgAACUMGAAAJRAYAAAlFBgAACUYGAAAJRwYAAAlIBgAACUkGAAAJSgYAAAlLBgAACUwGAAAJTQYAAAlOBgAACU8GAAAJUAYAAAlRBgAACVIGAAAJUwYAAAlUBgAACVUGAAAJVgYAAAlXBgAACVgGAAAJWQYAAAlaBgAACVsGAAAJXAYAAAldBgAACV4GAAAJXwYAAAlgBgAACWEGAAAJYgYAAAljBgAACWQGAAAJZQYAAAlmBgAACWcGAAAJaAYAAAlpBgAACWoGAAAJawYAAAlsBgAACW0GAAAJbgYAAAlvBgAACXAGAAAJcQYAAAlyBgAACXMGAAAJdAYAAAl1BgAACXYGAAAJdwYAAAl4BgAACXkGAAAJegYAAAl7BgAACXwGAAAJfQYAAAl+BgAACX8GAAAJgAYAAAmBBgAACYIGAAAJgwYAAAmEBgAACYUGAAAJhgYAAAmHBgAACYgGAAAJiQYAAAmKBgAACYsGAAAJjAYAAAmNBgAACY4GAAAJjwYAAAmQBgAACZEGAAAJkgYAAAmTBgAACZQGAAAJlQYAAAmWBgAACZcGAAAJmAYAAAmZBgAACZoGAAAJmwYAAAmcBgAACZ0GAAAJngYAAAmfBgAACaAGAAAJoQYAAAmiBgAACaMGAAAJpAYAAAmlBgAACaYGAAAJpwYAAAmoBgAACakGAAAJqgYAAAmrBgAACawGAAAJrQYAAAmuBgAACa8GAAAJsAYAAAmxBgAACbIGAAAJswYAAAm0BgAACbUGAAAJtgYAAAm3BgAACbgGAAAJuQYAAAm6BgAACbsGAAAJvAYAAAm9BgAACb4GAAAJvwYAAAnABgAACcEGAAAJwgYAAAnDBgAACcQGAAAJxQYAAAnGBgAACccGAAAJyAYAAAnJBgAACcoGAAAJywYAAAnMBgAACc0GAAAJzgYAAAnPBgAACdAGAAAJ0QYAAAnSBgAACdMGAAAJ1AYAAAnVBgAACdYGAAAJ1wYAAAnYBgAACdkGAAAJ2gYAAAnbBgAACdwGAAAJ3QYAAAneBgAACd8GAAAJ4AYAAAnhBgAACeIGAAAJ4wYAAAnkBgAACeUGAAAJ5gYAAAnnBgAACegGAAAJ6QYAAAnqBgAACesGAAAJ7AYAAAntBgAACe4GAAAJ7wYAAAnwBgAACfEGAAAJ8gYAAAnzBgAACfQGAAAJ9QYAAAn2BgAACfcGAAAJ+AYAAAn5BgAACfoGAAAJ+wYAAAn8BgAACf0GAAAJ/gYAAAn/BgAACQAHAAAJAQcAAAkCBwAACQMHAAAJBAcAAAkFBwAACQYHAAAJBwcAAAkIBwAACQkHAAAJCgcAAAkLBwAACQwHAAAJDQcAAAkOBwAACQ8HAAAJEAcAAAkRBwAACRIHAAAJEwcAAAkUBwAACRUHAAAJFgcAAAkXBwAACRgHAAAJGQcAAAkaBwAACRsHAAAJHAcAAAkdBwAACR4HAAAJHwcAAAkgBwAACSEHAAAJIgcAAAkjBwAACSQHAAAJJQcAAAkmBwAACScHAAAJKAcAAAkpBwAACSoHAAAJKwcAAAksBwAACS0HAAAJLgcAAAkvBwAACTAHAAAJMQcAAAkyBwAACTMHAAAJNAcAAAk1BwAACTYHAAAJNwcAAAk4BwAACTkHAAAJOgcAAAk7BwAACTwHAAAJPQcAAAk+BwAACT8HAAAJQAcAAAlBBwAACUIHAAAJQwcAAAlEBwAACUUHAAAJRgcAAAlHBwAACUgHAAAJSQcAAAlKBwAACUsHAAAJTAcAAAlNBwAACU4HAAAJTwcAAAlQBwAACVEHAAAJUgcAAAlTBwAACVQHAAAJVQcAAAlWBwAACVcHAAAJWAcAAAlZBwAACVoHAAAJWwcAAAlcBwAACV0HAAAJXgcAAAlfBwAACWAHAAAJYQcAAAliBwAACWMHAAAJZAcAAAllBwAACWYHAAAJZwcAAAloBwAACWkHAAAJagcAAAlrBwAACWwHAAAJbQcAAAluBwAACW8HAAAJcAcAAAlxBwAACXIHAAAJcwcAAAl0BwAACXUHAAAJdgcAAAl3BwAACXgHAAAJeQcAAAl6BwAACXsHAAAJfAcAAAl9BwAACX4HAAAJfwcAAAmABwAACYEHAAAJggcAAAmDBwAACYQHAAAJhQcAAAmGBwAACYcHAAAJiAcAAAmJBwAACYoHAAAJiwcAAAmMBwAACY0HAAAJjgcAAAmPBwAACZAHAAAJkQcAAAmSBwAACZMHAAAJlAcAAAmVBwAACZYHAAAJlwcAAAmYBwAACZkHAAAJmgcAAAmbBwAACZwHAAAJnQcAAAmeBwAACZ8HAAAJoAcAAAmhBwAACaIHAAAJowcAAAmkBwAACaUHAAAJpgcAAAmnBwAACagHAAAJqQcAAAmqBwAACasHAAAJrAcAAAmtBwAACa4HAAAJrwcAAAmwBwAACbEHAAAJsgcAAAmzBwAACbQHAAAJtQcAAAm2BwAACbcHAAAJuAcAAAm5BwAACboHAAAJuwcAAAm8BwAACb0HAAAJvgcAAAm/BwAACcAHAAAJwQcAAAnCBwAACcMHAAAJxAcAAAnFBwAACcYHAAAJxwcAAAnIBwAACckHAAAJygcAAAnLBwAACcwHAAAJzQcAAAnOBwAACc8HAAAJ0AcAAAnRBwAACdIHAAAJ0wcAAAnUBwAACdUHAAAJ1gcAAAnXBwAACdgHAAAJ2QcAAAnaBwAACdsHAAAJ3AcAAAndBwAACd4HAAAJ3wcAAAngBwAACeEHAAAJ4gcAAAnjBwAACeQHAAAJ5QcAAAnmBwAACecHAAAJ6AcAAAnpBwAACeoHAAAJ6wcAAAnsBwAACe0HAAAJ7gcAAAnvBwAACfAHAAAJ8QcAAAnyBwAACfMHAAAJ9AcAAAn1BwAACfYHAAAJ9wcAAAn4BwAACfkHAAAJ+gcAAAn7BwAACfwHAAAJ/QcAAAn+BwAACf8HAAAJAAgAAAkBCAAACQIIAAAJAwgAAAkECAAACQUIAAAJBggAAAkHCAAACQgIAAAJCQgAAAkKCAAACQsIAAAJDAgAAAkNCAAACQ4IAAAJDwgAAAkQCAAACREIAAAJEggAAAkTCAAACRQIAAAJFQgAAAkWCAAACRcIAAAJGAgAAAkZCAAACRoIAAAJGwgAAAkcCAAACR0IAAAJHggAAAkfCAAACSAIAAAJIQgAAAkiCAAACSMIAAAJJAgAAAklCAAACSYIAAAJJwgAAAkoCAAACSkIAAAJKggAAAkrCAAACSwIAAAJLQgAAAkuCAAACS8IAAAJMAgAAAkxCAAACTIIAAAJMwgAAAk0CAAACTUIAAAJNggAAAk3CAAACTgIAAAJOQgAAAk6CAAACTsIAAAJPAgAAAk9CAAACT4IAAAJPwgAAAlACAAACUEIAAAJQggAAAlDCAAACUQIAAAJRQgAAAlGCAAACUcIAAAJSAgAAAlJCAAACUoIAAAJSwgAAAlMCAAACU0IAAAJTggAAAlPCAAACVAIAAAJUQgAAAlSCAAACVMIAAAJVAgAAAlVCAAACVYIAAAJVwgAAAlYCAAACVkIAAAJWggAAAlbCAAACVwIAAAJXQgAAAleCAAACV8IAAAJYAgAAAlhCAAACWIIAAAJYwgAAAlkCAAACWUIAAAJZggAAAlnCAAACWgIAAAJaQgAAAlqCAAACWsIAAAJbAgAAAltCAAACW4IAAAJbwgAAAlwCAAACXEIAAAJcggAAAlzCAAACXQIAAAJdQgAAAl2CAAACXcIAAAJeAgAAAl5CAAACXoIAAAJewgAAAl8CAAACX0IAAAJfggAAAl/CAAACYAIAAAJgQgAAAmCCAAACYMIAAAJhAgAAAmFCAAACYYIAAAJhwgAAAmICAAACYkIAAAJiggAAAmLCAAACYwIAAAJjQgAAAmOCAAACY8IAAAJkAgAAAmRCAAACZIIAAAJkwgAAAmUCAAACZUIAAAJlggAAAmXCAAACZgIAAAJmQgAAAmaCAAACZsIAAAJnAgAAAmdCAAACZ4IAAAJnwgAAAmgCAAACaEIAAAJoggAAAmjCAAACaQIAAAJpQgAAAmmCAAACacIAAAJqAgAAAmpCAAACaoIAAAJqwgAAAmsCAAACa0IAAAJrggAAAmvCAAACbAIAAAJsQgAAAmyCAAACbMIAAAJtAgAAAm1CAAACbYIAAAJtwgAAAm4CAAACbkIAAAJuggAAAm7CAAACbwIAAAJvQgAAAm+CAAACb8IAAAJwAgAAAnBCAAACcIIAAAJwwgAAAnECAAACcUIAAAJxggAAAnHCAAACcgIAAAJyQgAAAnKCAAACcsIAAAJzAgAAAnNCAAACc4IAAAJzwgAAAnQCAAACdEIAAAJ0ggAAAnTCAAACdQIAAAJ1QgAAAnWCAAACdcIAAAJ2AgAAAnZCAAACdoIAAAJ2wgAAAncCAAACd0IAAAJ3ggAAAnfCAAACeAIAAAJ4QgAAAniCAAACeMIAAAJ5AgAAAnlCAAACeYIAAAJ5wgAAAnoCAAACekIAAAJ6ggAAAnrCAAACewIAAAJ7QgAAAnuCAAACe8IAAAJ8AgAAAnxCAAACfIIAAAJ8wgAAAn0CAAACfUIAAAJ9ggAAAn3CAAACfgIAAAJ+QgAAAn6CAAACfsIAAAJ/AgAAAn9CAAACf4IAAAJ/wgAAAkACQAACQEJAAAJAgkAAAkDCQAACQQJAAAJBQkAAAkGCQAACQcJAAAJCAkAAAkJCQAACQoJAAAJCwkAAAkMCQAACQ0JAAAJDgkAAAkPCQAACRAJAAAJEQkAAAkSCQAACRMJAAAJFAkAAAkVCQAACRYJAAAJFwkAAAkYCQAACRkJAAAJGgkAAAkbCQAACRwJAAAJHQkAAAkeCQAACR8JAAAJIAkAAAkhCQAACSIJAAAJIwkAAAkkCQAACSUJAAAJJgkAAAknCQAACSgJAAAJKQkAAAkqCQAACSsJAAAJLAkAAAktCQAACS4JAAAJLwkAAAkwCQAACTEJAAAJMgkAAAkzCQAACTQJAAAJNQkAAAk2CQAACTcJAAAJOAkAAAk5CQAACToJAAAJOwkAAAk8CQAACT0JAAAJPgkAAAk/CQAACUAJAAAJQQkAAAlCCQAACUMJAAAJRAkAAAlFCQAACUYJAAAJRwkAAAlICQAACUkJAAAJSgkAAAlLCQAACUwJAAAJTQkAAAlOCQAACU8JAAAJUAkAAAlRCQAACVIJAAAJUwkAAAlUCQAACVUJAAAJVgkAAAlXCQAACVgJAAAJWQkAAAlaCQAACVsJAAAJXAkAAAldCQAACV4JAAAJXwkAAAlgCQAACWEJAAAJYgkAAAljCQAACWQJAAAJZQkAAAlmCQAACWcJAAAJaAkAAAlpCQAACWoJAAAJawkAAAlsCQAACW0JAAAJbgkAAAlvCQAACXAJAAAJcQkAAAlyCQAACXMJAAAJdAkAAAl1CQAACXYJAAAJdwkAAAl4CQAACXkJAAAJegkAAAl7CQAACXwJAAAJfQkAAAl+CQAACX8JAAAJgAkAAAmBCQAACYIJAAAJgwkAAAmECQAACYUJAAAJhgkAAAmHCQAACYgJAAAJiQkAAAmKCQAACYsJAAAJjAkAAAmNCQAACY4JAAAJjwkAAAmQCQAACZEJAAAJkgkAAAmTCQAACZQJAAAJlQkAAAmWCQAACZcJAAAJmAkAAAmZCQAACZoJAAAJmwkAAAmcCQAACZ0JAAAJngkAAAmfCQAACaAJAAAJoQkAAAmiCQAACaMJAAAJpAkAAAmlCQAACaYJAAAJpwkAAAmoCQAACakJAAAJqgkAAAmrCQAACawJAAAJrQkAAAmuCQAACa8JAAAJsAkAAAmxCQAACbIJAAAJswkAAAm0CQAACbUJAAAJtgkAAAm3CQAACbgJAAAJuQkAAAm6CQAACbsJAAAJvAkAAAm9CQAACb4JAAAJvwkAAAnACQAACcEJAAAJwgkAAAnDCQAACcQJAAAJxQkAAAnGCQAACccJAAAJyAkAAAnJCQAACcoJAAAJywkAAAnMCQAACc0JAAAJzgkAAAnPCQAACdAJAAAJ0QkAAAnSCQAACdMJAAAJ1AkAAAnVCQAACdYJAAAJ1wkAAAnYCQAACdkJAAAJ2gkAAAnbCQAACdwJAAAJ3QkAAAneCQAACd8JAAAJ4AkAAAnhCQAACeIJAAAJ4wkAAAnkCQAACeUJAAAJ5gkAAAnnCQAACegJAAAJ6QkAAAnqCQAACesJAAAJ7AkAAAntCQAACe4JAAAJ7wkAAAnwCQAACfEJAAAJ8gkAAAnzCQAACfQJAAAJ9QkAAAn2CQAACfcJAAAJ+AkAAAn5CQAACfoJAAAJ+wkAAAn8CQAACf0JAAAJ/gkAAAn/CQAACQAKAAAJAQoAAAkCCgAACQMKAAAJBAoAAAkFCgAACQYKAAAJBwoAAAkICgAACQkKAAAJCgoAAAkLCgAACQwKAAAJDQoAAAkOCgAACQ8KAAAJEAoAAAkRCgAACRIKAAAJEwoAAAkUCgAACRUKAAAJFgoAAAkXCgAACRgKAAAJGQoAAAkaCgAACRsKAAAJHAoAAAkdCgAACR4KAAAJHwoAAAkgCgAACSEKAAAJIgoAAAkjCgAACSQKAAAJJQoAAAkmCgAACScKAAAJKAoAAAkpCgAACSoKAAAJKwoAAAksCgAACS0KAAAJLgoAAAkvCgAACTAKAAAJMQoAAAkyCgAACTMKAAAJNAoAAAk1CgAACTYKAAAJNwoAAAk4CgAACTkKAAAJOgoAAAk7CgAACTwKAAAJPQoAAAk+CgAACT8KAAAJQAoAAAlBCgAACUIKAAAJQwoAAAlECgAACUUKAAAJRgoAAAlHCgAACUgKAAAJSQoAAAlKCgAACUsKAAAJTAoAAAlNCgAACU4KAAAJTwoAAAlQCgAACVEKAAAJUgoAAAlTCgAACVQKAAAJVQoAAAlWCgAACVcKAAAJWAoAAAlZCgAACVoKAAAJWwoAAAlcCgAACV0KAAAJXgoAAAlfCgAACWAKAAAJYQoAAAliCgAACWMKAAAJZAoAAAllCgAACWYKAAAJZwoAAAloCgAACWkKAAAJagoAAAlrCgAACWwKAAAJbQoAAAluCgAADqMFAAAHEQAAAAABAAAABAAAAAQXUTJQLkNvcmUuTW9kZWwuQ2F0ZWdvcnkCAAAACW8KAAANAwUSAAAAFlEyUC5Db3JlLk1vZGVsLkJpZEl0ZW0OAAAAGjxSZWZJdGVtSWQ+a19fQmFja2luZ0ZpZWxkHDxSZWZJdGVtTmFtZT5rX19CYWNraW5nRmllbGQZPFNwZWNCb29rPmtfX0JhY2tpbmdGaWVsZBw8RGVzY3JpcHRpb24+a19fQmFja2luZ0ZpZWxkGjxTaG9ydERlc2M+a19fQmFja2luZ0ZpZWxkFTxVbml0PmtfX0JhY2tpbmdGaWVsZBo8Q3JlYXRlZERUPmtfX0JhY2tpbmdGaWVsZB48TGFzdFVwZGF0ZWREVD5rX19CYWNraW5nRmllbGQbPElzT2Jzb2xldGU+a19fQmFja2luZ0ZpZWxkGzxPYnNvbGV0ZURUPmtfX0JhY2tpbmdGaWVsZCI8U3VwcERlc2NyUmVxdWlyZWQ+a19fQmFja2luZ0ZpZWxkKDxTdXBwbGVtZW50YWxEZXNjcmlwdGlvbj5rX19CYWNraW5nRmllbGQbPElzU2VsZWN0ZWQ+a19fQmFja2luZ0ZpZWxkIjxTZWxlY3RlZFF0eVNoZWV0cz5rX19CYWNraW5nRmllbGQAAQEBAQEDAwADAAEAAwkPU3lzdGVtLkRhdGVUaW1lD1N5c3RlbS5EYXRlVGltZQFxU3lzdGVtLk51bGxhYmxlYDFbW1N5c3RlbS5EYXRlVGltZSwgbXNjb3JsaWIsIFZlcnNpb249NC4wLjAuMCwgQ3VsdHVyZT1uZXV0cmFsLCBQdWJsaWNLZXlUb2tlbj1iNzdhNWM1NjE5MzRlMDg5XV0BAX9TeXN0ZW0uQ29sbGVjdGlvbnMuR2VuZXJpYy5MaXN0YDFbW1N5c3RlbS5TdHJpbmcsIG1zY29ybGliLCBWZXJzaW9uPTQuMC4wLjAsIEN1bHR1cmU9bmV1dHJhbCwgUHVibGljS2V5VG9rZW49Yjc3YTVjNTYxOTM0ZTA4OV1dAgAAADkwAAAAAAAABnAKAAAKMTA4LjMxMDAuUwZxCgAAAjAzBnIKAAA1SW5jZW50aXZlL0Rpc2luY2VudGl2ZSBmb3IgSW50ZXJpbSBDb21wbGV0aW9uIG9mIFdvcmsGcwoAACZJbmMvRGlzIGZvciBJbnRlcmltIENvbXBsZXRpb24gb2YgV29yawZ0CgAAAkNECA1uvjnnGPTTCAgNAAeqgI7h3AgACgAKAAoBEwAAABIAAAA2GgAAAAAAAAZ1CgAACDEwOC40MzAwBnYKAAACMDMGdwoAABVSQkMgUHJvZ3Jlc3MgU2NoZWR1bGUGeAoAABVSQkMgUHJvZ3Jlc3MgU2NoZWR1bGUGeQoAAARFQUNICA0KuLGxGPTTCAgNAF3xl6VZ2ggACgAKAAoBFAAAABIAAACGGQAAAAAAAAZ6CgAACDEwOC40NDAwBnsKAAACMDMGfAoAABVDUE0gUHJvZ3Jlc3MgU2NoZWR1bGUGfQoAABVDUE0gUHJvZ3Jlc3MgU2NoZWR1bGUGfgoAAARFQUNICA0KGy2wGPTTCAgNgFnZAril2QgACgAKAAoBFQAAABIAAACHGQAAAAAAAAZ/CgAACDIwMS4wMTA1BoAKAAACMDMGgQoAAAhDbGVhcmluZwaCCgAACENsZWFyaW5nBoMKAAADU1RBCA1kfS+wGPTTCAgNgNwlfxnf2QgACgAKAAoBFgAAABIAAACIGQAAAAAAAAaECgAACDIwMS4wMTEwBoUKAAACMDMGhgoAAAhDbGVhcmluZwaHCgAACENsZWFyaW5nBogKAAACU1kIDfDfMbAY9NMICA0ADxawGPTTCAAKAAoACgEXAAAAEgAAAIkZAAAAAAAABokKAAAIMjAxLjAxMTUGigoAAAIwMwaLCgAACENsZWFyaW5nBowKAAAIQ2xlYXJpbmcGjQoAAARBQ1JFCA0YQjSwGPTTCAgNAA8WsBj00wgACgAKAAoBGAAAABIAAACKGQAAAAAAAAaOCgAACDIwMS4wMTIwBo8KAAACMDMGkAoAAAhDbGVhcmluZwaRCgAACENsZWFyaW5nBpIKAAACSUQIDXKkNrAY9NMICA0ADxawGPTTCAAKAAoACgEZAAAAEgAAAIsZAAAAAAAABpMKAAAIMjAxLjAyMDUGlAoAAAIwMwaVCgAACEdydWJiaW5nBpYKAAAIR3J1YmJpbmcGlwoAAANTVEEIDcwGObAY9NMICA0ADxawGPTTCAAKAAoACgEaAAAAEgAAAIwZAAAAAAAABpgKAAAIMjAxLjAyMTAGmQoAAAIwMwaaCgAACEdydWJiaW5nBpsKAAAIR3J1YmJpbmcGnAoAAAJTWQgNJmk7sBj00wgIDQAPFrAY9NMIAAoACgAKARsAAAASAAAAjRkAAAAAAAAGnQoAAAgyMDEuMDIxNQaeCgAAAjAzBp8KAAAIR3J1YmJpbmcGoAoAAAhHcnViYmluZwahCgAABEFDUkUIDYDLPbAY9NMICA0ADxawGPTTCAAKAAoACgEcAAAAEgAAAI4ZAAAAAAAABqIKAAAIMjAxLjAyMjAGowoAAAIwMwakCgAACEdydWJiaW5nBqUKAAAIR3J1YmJpbmcGpgoAAAJJRAgNgMs9sBj00wgIDQAPFrAY9NMIAAoACgAKAR0AAAASAAAAjxkAAAAAAAAGpwoAAAgyMDIuMDEwNQaoCgAAAjAzBqkKAAARUm9hZHNpZGUgQ2xlYXJpbmcGqgoAABFSb2Fkc2lkZSBDbGVhcmluZwarCgAAA1NUQQgN2i1AsBj00wgIDQAPFrAY9NMIAAoACgAKAR4AAAASAAAAkBkAAAAAAAAGrAoAAAgyMDIuMDExMAatCgAAAjAzBq4KAAARUm9hZHNpZGUgQ2xlYXJpbmcGrwoAABFSb2Fkc2lkZSBDbGVhcmluZwawCgAAAlNZCA1mkEKwGPTTCAgNAA8WsBj00wgACgAKAAoBHwAAABIAAACRGQAAAAAAAAaxCgAACDIwMi4wMTE1BrIKAAACMDMGswoAABFSb2Fkc2lkZSBDbGVhcmluZwa0CgAAEVJvYWRzaWRlIENsZWFyaW5nBrUKAAAEQUNSRQgNjvJEsBj00wgIDQAPFrAY9NMIAAoACgAKASAAAAASAAAAkhkAAAAAAAAGtgoAAAgyMDMuMDEwMAa3CgAAAjAzBrgKAAAcUmVtb3ZpbmcgU21hbGwgUGlwZSBDdWx2ZXJ0cwa5CgAAHFJlbW92aW5nIFNtYWxsIFBpcGUgQ3VsdmVydHMGugoAAARFQUNICA3oVEewGPTTCAgNgIp7+6VZ2ggACgAKAAoBIQAAABIAAADaNwAAAAAAAAa7CgAACjIwMy4wMjExLlMGvAoAAAIwMwa9CgAANUFiYXRlbWVudCBvZiBBc2Jlc3RvcyBDb250YWluaW5nIE1hdGVyaWFsIChzdHJ1Y3R1cmUpBr4KAAAoQWJhdGVtZW50ICBBc2Jlc3RvcyBNYXRlcmlhbCAoc3RydWN0dXJlKQa/CgAABEVBQ0gIDeBvua3GE9kICA0Ar9GbplnaCAAKAQoACgEiAAAAEgAAANs3AAAAAAAABsAKAAAKMjAzLjAyMTYuUwbBCgAAAjAzBsIKAAAzQWJhdGVtZW50IG9mIEFzYmVzdG9zIENvbnRhaW5pbmcgTWF0ZXJpYWwgKHByb2plY3QpBsMKAAAlQWJhdGVtZW50IEFzYmVzdG9zIE1hdGVyaWFsIChwcm9qZWN0KQbECgAABEVBQ0gIDTpIZufGE9kICA0AEN0QgYPbCAAKAAoACgEjAAAAEgAAAMs3AAAAAAAABsUKAAAIMjAzLjAyMjAGxgoAAAIwMwbHCgAAHlJlbW92aW5nIFN0cnVjdHVyZSAoc3RydWN0dXJlKQbICgAAHlJlbW92aW5nIFN0cnVjdHVyZSAoc3RydWN0dXJlKQbJCgAABEVBQ0gIDcQNWSynENkICA0App3YplnaCAAKAQoACgEkAAAAEgAAAMw3AAAAAAAABsoKAAAIMjAzLjAyNTAGywoAAAIwMwbMCgAAOlJlbW92aW5nIFN0cnVjdHVyZSBPdmVyIFdhdGVyd2F5IFJlbW92ZSBEZWJyaXMgKHN0cnVjdHVyZSkGzQoAAChSbW92IFN0ciBPdnIgV3Ryd2F5IFJtb3YgRGVicmlzIChzdHJ1Y3QpBs4KAAAERUFDSAgNEN76PqkQ2QgIDYA5eu2mWdoIAAoBCgAKASUAAAASAAAAzTcAAAAAAAAGzwoAAAgyMDMuMDI2MAbQCgAAAjAzBtEKAAA7UmVtb3ZpbmcgU3RydWN0dXJlIE92ZXIgV2F0ZXJ3YXkgTWluaW1hbCBEZWJyaXMgKHN0cnVjdHVyZSkG0goAAChSbXYgU3RyIE92ciBXdHJ3eSBSbXYgTWluIERicmlzIChzdHJ1Y3QpBtMKAAAERUFDSAgNuIVhsKkQ2QgIDQDsYPymWdoIAAoBCgAKASYAAAASAAAAzjcAAAAAAAAG1AoAAAgyMDMuMDI3MAbVCgAAAjAzBtYKAAA7UmVtb3ZpbmcgU3RydWN0dXJlIE92ZXIgV2F0ZXJ3YXkgRGVicmlzIENhcHR1cmUgKHN0cnVjdHVyZSkG1woAAChSbXYgU3RyIE92ciBXdHJ3eSBSbXYgRGJyaXMgQ2FwIChzdHJ1Y3QpBtgKAAAERUFDSAgNfOEiTKoQ2QgIDQC8cw+nWdoIAAoBCgAKAScAAAASAAAAzzcAAAAAAAAG2QoAAAgyMDMuMDMzMAbaCgAAAjAzBtsKAAAeRGVicmlzIENvbnRhaW5tZW50IChzdHJ1Y3R1cmUpBtwKAAAeRGVicmlzIENvbnRhaW5tZW50IChzdHJ1Y3R1cmUpBt0KAAAERUFDSAgNRJXhtqoQ2QgIDYCAgJcApdkIAAoBCgAKASgAAAASAAAA0DcAAAAAAAAG3goAAAgyMDMuMDMzNQbfCgAAAjAzBuAKAAAsRGVicmlzIENvbnRhaW5tZW50IE92ZXIgV2F0ZXJ3YXkgKHN0cnVjdHVyZSkG4QoAAChEZWJyaXMgQ29udGFpbm1lbnQgT3ZyIFdhdGVyd2F5IChzdHJ1Y3QpBuIKAAAERUFDSAgNbC6ZM6sQ2QgIDQC6+qkApdkIAAoBCgAKASkAAAASAAAAkxkAAAAAAAAG4woAAAgyMDQuMDEwMAbkCgAAAjAzBuUKAAAaUmVtb3ZpbmcgQ29uY3JldGUgUGF2ZW1lbnQG5goAABpSZW1vdmluZyBDb25jcmV0ZSBQYXZlbWVudAbnCgAAAlNZCA04t0mwGPTTCAgNAJqtKadZ2ggACgAKAAoBKgAAABIAAACUGQAAAAAAAAboCgAACDIwNC4wMTA1BukKAAACMDMG6goAACZSZW1vdmluZyBDb25jcmV0ZSBQYXZlbWVudCBCdXR0IEpvaW50cwbrCgAAJlJlbW92aW5nIENvbmNyZXRlIFBhdmVtZW50IEJ1dHQgSm9pbnRzBuwKAAACU1kIDcQZTLAY9NMICA2Ah+xAp1naCAAKAAoACgErAAAAEgAAABkvAAAAAAAABu0KAAAKMjA0LjAxMDkuUwbuCgAAAjAzBu8KAAAnUmVtb3ZpbmcgQ29uY3JldGUgU3VyZmFjZSBQYXJ0aWFsIERlcHRoBvAKAAAjUmVtb3ZpbmcgQ29uYyBTdXJmYWNlIFBhcnRpYWwgRGVwdGgG8QoAAAJTRggNWpC/5Bj00wgIDQD8vlunWdoIAAoACgAKASwAAAASAAAAlRkAAAAAAAAG8goAAAgyMDQuMDExMAbzCgAAAjAzBvQKAAAaUmVtb3ZpbmcgQXNwaGFsdGljIFN1cmZhY2UG9QoAABpSZW1vdmluZyBBc3BoYWx0aWMgU3VyZmFjZQb2CgAAAlNZCA0AfE6wGPTTCAgNgGJqb6dZ2ggACgAKAAoBLQAAABIAAACWGQAAAAAAAAb3CgAACDIwNC4wMTE1BvgKAAACMDMG+QoAACZSZW1vdmluZyBBc3BoYWx0aWMgU3VyZmFjZSBCdXR0IEpvaW50cwb6CgAAJlJlbW92aW5nIEFzcGhhbHRpYyBTdXJmYWNlIEJ1dHQgSm9pbnRzBvsKAAACU1kIDYLeULAY9NMICA2AMn2Cp1naCAAKAAoACgEuAAAAEgAAAJcZAAAAAAAABvwKAAAIMjA0LjAxMjAG/QoAAAIwMwb+CgAAIlJlbW92aW5nIEFzcGhhbHRpYyBTdXJmYWNlIE1pbGxpbmcG/woAACJSZW1vdmluZyBBc3BoYWx0aWMgU3VyZmFjZSBNaWxsaW5nBgALAAACU1kIDdg/U7AY9NMICA2AqC2Tp1naCAAKAAoACgEvAAAAEgAAAJgZAAAAAAAABgELAAAIMjA0LjAxMjUGAgsAAAIwMwYDCwAAIlJlbW92aW5nIEFzcGhhbHRpYyBTdXJmYWNlIE1pbGxpbmcGBAsAACJSZW1vdmluZyBBc3BoYWx0aWMgU3VyZmFjZSBNaWxsaW5nBgULAAADVE9OCA08olWwGPTTCAgNgKVxp6dZ2ggACgAKAAoBMAAAABIAAABNNwAAAAAAAAYGCwAACjIwNC4wMTI2LlMGBwsAAAIwMwYICwAAO1JlbW92aW5nIEFzcGhhbHRpYyBMb25naXR1ZGluYWwgTm90Y2hlZCBXZWRnZSBKb2ludCBNaWxsaW5nBgkLAAAoUm12IEFzcGggTG9uZyBOb3RjaGVkIFdlZGdlIEpvaW50IE1pbGxuZwYKCwAAAkxGCA0Q6NntO2/XCAgNAGZ/vadZ2ggACgAKAAoBMQAAABIAAACZGQAAAAAAAAYLCwAACDIwNC4wMTMwBgwLAAACMDMGDQsAAA1SZW1vdmluZyBDdXJiBg4LAAANUmVtb3ZpbmcgQ3VyYgYPCwAAAkxGCA2MBFiwGPTTCAgNgPgY+/Kd2QgACgAKAAoBMgAAABIAAACaGQAAAAAAAAYQCwAACDIwNC4wMTQwBhELAAACMDMGEgsAAA9SZW1vdmluZyBHdXR0ZXIGEwsAAA9SZW1vdmluZyBHdXR0ZXIGFAsAAAJMRggN8GZasBj00wgIDQDVdB/zndkIAAoACgAKATMAAAASAAAAmxkAAAAAAAAGFQsAAAgyMDQuMDE1MAYWCwAAAjAzBhcLAAAWUmVtb3ZpbmcgQ3VyYiAmIEd1dHRlcgYYCwAAFlJlbW92aW5nIEN1cmIgJiBHdXR0ZXIGGQsAAAJMRggN8GZasBj00wgIDQAbOEPzndkIAAoACgAKATQAAAASAAAAnBkAAAAAAAAGGgsAAAgyMDQuMDE1NQYbCwAAAjAzBhwLAAAaUmVtb3ZpbmcgQ29uY3JldGUgU2lkZXdhbGsGHQsAABpSZW1vdmluZyBDb25jcmV0ZSBTaWRld2FsawYeCwAAAlNZCA1AyVywGPTTCAgNAKQCn/Od2QgACgAKAAoBNQAAABIAAACOLAAAAAAAAAYfCwAACDIwNC4wMTU3BiALAAACMDMGIQsAABlSZW1vdmluZyBDb25jcmV0ZSBCYXJyaWVyBiILAAAZUmVtb3ZpbmcgQ29uY3JldGUgQmFycmllcgYjCwAAAkxGCA1QH1DeGPTTCAgNgK2PxPOd2QgACgAKAAoBNgAAABIAAACdGQAAAAAAAAYkCwAACDIwNC4wMTYwBiULAAACMDMGJgsAABFSZW1vdmluZyBMaXAgQ3VyYgYnCwAAEVJlbW92aW5nIExpcCBDdXJiBigLAAACTEYIDaQrX7AY9NMICA0AY8PRp1naCAAKAAoACgE3AAAAEgAAAJ4ZAAAAAAAABikLAAAIMjA0LjAxNjUGKgsAAAIwMwYrCwAAElJlbW92aW5nIEd1YXJkcmFpbAYsCwAAElJlbW92aW5nIEd1YXJkcmFpbAYtCwAAAkxGCA30jWGwGPTTCAgNADPW5KdZ2ggACgAKAAoBOAAAABIAAACfGQAAAAAAAAYuCwAACDIwNC4wMTcwBi8LAAACMDMGMAsAAA5SZW1vdmluZyBGZW5jZQYxCwAADlJlbW92aW5nIEZlbmNlBjILAAACTEYIDU7wY7AY9NMICA0AfFX0p1naCAAKAAoACgE5AAAAEgAAAKAZAAAAAAAABjMLAAAIMjA0LjAxNzUGNAsAAAIwMwY1CwAAHlJlbW92aW5nIENvbmNyZXRlIFNsb3BlIFBhdmluZwY2CwAAHlJlbW92aW5nIENvbmNyZXRlIFNsb3BlIFBhdmluZwY3CwAAAlNZCA2yUmawGPTTCAgNgNTZAKhZ2ggACgAKAAoBOgAAABIAAAChGQAAAAAAAAY4CwAACDIwNC4wMTgwBjkLAAACMDMGOgsAACBSZW1vdmluZyBEZWxpbmVhdG9ycyBhbmQgTWFya2VycwY7CwAAIFJlbW92aW5nIERlbGluZWF0b3JzIGFuZCBNYXJrZXJzBjwLAAAERUFDSAgNArVosBj00wgIDYDD9g2oWdoIAAoACgAKATsAAAASAAAAohkAAAAAAAAGPQsAAAgyMDQuMDE4NQY+CwAAAjAzBj8LAAAQUmVtb3ZpbmcgTWFzb25yeQZACwAAEFJlbW92aW5nIE1hc29ucnkGQQsAAAJDWQgNArVosBj00wgIDQBl+imoWdoIAAoACgAKATwAAAASAAAAoxkAAAAAAAAGQgsAAAgyMDQuMDE5MAZDCwAAAjAzBkQLAAAXUmVtb3ZpbmcgU3VyZmFjZSBEcmFpbnMGRQsAABdSZW1vdmluZyBTdXJmYWNlIERyYWlucwZGCwAABEVBQ0gIDbZ5bbAY9NMICA2AYxw0qFnaCAAKAAoACgE9AAAAEgAAAKQZAAAAAAAABkcLAAAIMjA0LjAxOTUGSAsAAAIwMwZJCwAAF1JlbW92aW5nIENvbmNyZXRlIEJhc2VzBkoLAAAXUmVtb3ZpbmcgQ29uY3JldGUgQmFzZXMGSwsAAARFQUNICA0a3G+wGPTTCAgNAAUgUKhZ2ggACgAKAAoBPgAAABIAAAClGQAAAAAAAAZMCwAACDIwNC4wMjAwBk0LAAACMDMGTgsAABdSZW1vdmluZyBSYWlscm9hZCBUcmFjawZPCwAAF1JlbW92aW5nIFJhaWxyb2FkIFRyYWNrBlALAAACTEYIDWo+crAY9NMICA0AOgCBqFnaCAAKAAoACgE/AAAAEgAAAKYZAAAAAAAABlELAAAIMjA0LjAyMDUGUgsAAAIwMwZTCwAAFlJlbW92aW5nIFV0aWxpdHkgUG9sZXMGVAsAABZSZW1vdmluZyBVdGlsaXR5IFBvbGVzBlULAAAERUFDSAgNaj5ysBj00wgIDYA1Zp+oWdoIAAoACgAKAUAAAAASAAAApxkAAAAAAAAGVgsAAAgyMDQuMDIxMAZXCwAAAjAzBlgLAAARUmVtb3ZpbmcgTWFuaG9sZXMGWQsAABFSZW1vdmluZyBNYW5ob2xlcwZaCwAABEVBQ0gIDc6gdLAY9NMICA0A87fJqFnaCAAKAAoACgFBAAAAEgAAAKgZAAAAAAAABlsLAAAIMjA0LjAyMTUGXAsAAAIwMwZdCwAAFVJlbW92aW5nIENhdGNoIEJhc2lucwZeCwAAFVJlbW92aW5nIENhdGNoIEJhc2lucwZfCwAABEVBQ0gIDR4Dd7AY9NMICA2AHgvVqFnaCAAKAAoACgFCAAAAEgAAAKkZAAAAAAAABmALAAAIMjA0LjAyMjAGYQsAAAIwMwZiCwAAD1JlbW92aW5nIElubGV0cwZjCwAAD1JlbW92aW5nIElubGV0cwZkCwAABEVBQ0gIDYJlebAY9NMICA0A/iLlqFnaCAAKAAoACgFDAAAAEgAAAKoZAAAAAAAABmULAAAIMjA0LjAyMjUGZgsAAAIwMwZnCwAAFVJlbW92aW5nIFNlcHRpYyBUYW5rcwZoCwAAFVJlbW92aW5nIFNlcHRpYyBUYW5rcwZpCwAABEVBQ0gIDdLHe7AY9NMICA0AR6L0qFnaCAAKAAoACgFEAAAAEgAAAAE4AAAAAAAABmoLAAAIMjA0LjAyMzEGawsAAAIwMwZsCwAAG1JlbW92aW5nIEJ1aWxkaW5nIChzdGF0aW9uKQZtCwAAG1JlbW92aW5nIEJ1aWxkaW5nIChzdGF0aW9uKQZuCwAABEVBQ0gIDbDyvwluLtoICA2A6KUQqVnaCAAKAQoACgFFAAAAEgAAAAI4AAAAAAAABm8LAAAIMjA0LjAyMzYGcAsAAAIwMwZxCwAAGlJlbW92aW5nIEJ1aWxkaW5nIChwYXJjZWwpBnILAAAaUmVtb3ZpbmcgQnVpbGRpbmcgKHBhcmNlbCkGcwsAAARFQUNICA2c2YpXbi7aCAgNALfaLalZ2ggACgEKAAoBRgAAABIAAAADOAAAAAAAAAZ0CwAACDIwNC4wMjQxBnULAAACMDMGdgsAABdTaXRlIENsZWFyYW5jZSAocGFyY2VsKQZ3CwAAF1NpdGUgQ2xlYXJhbmNlIChwYXJjZWwpBngLAAAERUFDSAgNLhaDgW4u2ggIDYBY3kmpWdoIAAoBCgAKAUcAAAASAAAAqxkAAAAAAAAGeQsAAAgyMDQuMDI0NQZ6CwAAAjAzBnsLAAAbUmVtb3ZpbmcgU3Rvcm0gU2V3ZXIgKHNpemUpBnwLAAAbUmVtb3ZpbmcgU3Rvcm0gU2V3ZXIgKHNpemUpBn0LAAACTEYIDTYqfrAY9NMICA2AoV1ZqVnaCAAKAQoACgFIAAAAEgAAANE3AAAAAAAABn4LAAAIMjA0LjAyNDYGfwsAAAIwMwaACwAAKFJlbW92aW5nIEFuY2lsbGFyeSBTdHJ1Y3R1cmUgKHN0cnVjdHVyZSkGgQsAAChSZW1vdmluZyBBbmNpbGxhcnkgU3RydWN0dXJlIChzdHJ1Y3R1cmUpBoILAAAERUFDSAgN9JE1BawQ2QgIDYAJ52KpWdoIAAoBCgAKAUkAAAASAAAA0jcAAAAAAAAGgwsAAAgyMDQuMDI0NwaECwAAAjAzBoULAAA5UmVtb3ZpbmcgQW5jaWxsYXJ5IFN0cnVjdHVyZSB3aXRoIFJlc3RvcmF0aW9uIChzdHJ1Y3R1cmUpBoYLAAAoUm12IEFuY2lsbGFyeSBTdHJ1Y3QgdyBSZXN0b3J0biAoc3RydWN0KQaHCwAABEVBQ0gIDURQS3esENkICA0AncN3qVnaCAAKAQoACgFKAAAAEgAAAKwZAAAAAAAABogLAAAIMjA0LjAyNTAGiQsAAAIwMwaKCwAAE0FiYW5kb25pbmcgTWFuaG9sZXMGiwsAABNBYmFuZG9uaW5nIE1hbmhvbGVzBowLAAAERUFDSAgNkIyAsBj00wgIDYAulmWqWdoIAAoACgAKAUsAAAASAAAArRkAAAAAAAAGjQsAAAgyMDQuMDI1NQaOCwAAAjAzBo8LAAAXQWJhbmRvbmluZyBDYXRjaCBCYXNpbnMGkAsAABdBYmFuZG9uaW5nIENhdGNoIEJhc2lucwaRCwAABEVBQ0gIDZCMgLAY9NMICA2A355+qlnaCAAKAAoACgFMAAAAEgAAAK4ZAAAAAAAABpILAAAIMjA0LjAyNjAGkwsAAAIwMwaUCwAAEUFiYW5kb25pbmcgSW5sZXRzBpULAAARQWJhbmRvbmluZyBJbmxldHMGlgsAAARFQUNICA3q7oKwGPTTCAgNACdAmKpZ2ggACgAKAAoBTQAAABIAAACvGQAAAAAAAAaXCwAACDIwNC4wMjY1BpgLAAACMDMGmQsAABBBYmFuZG9uaW5nIFdlbGxzBpoLAAAQQWJhbmRvbmluZyBXZWxscwabCwAABEVBQ0gIDTpRhbAY9NMICA2ABlioqlnaCAAKAAoACgFOAAAAEgAAALAZAAAAAAAABpwLAAAIMjA0LjAyNzAGnQsAAAIwMwaeCwAAGEFiYW5kb25pbmcgQ3VsdmVydCBQaXBlcwafCwAAGEFiYW5kb25pbmcgQ3VsdmVydCBQaXBlcwagCwAABEVBQ0gIDZ6zh7AY9NMICA0AnR3aq1naCAAKAAoACgFPAAAAEgAAALEZAAAAAAAABqELAAAIMjA0LjAyNzUGogsAAAIwMwajCwAAFUNsb3NpbmcgQ3VsdmVydCBQaXBlcwakCwAAFUNsb3NpbmcgQ3VsdmVydCBQaXBlcwalCwAABEVBQ0gIDfgVirAY9NMICA2A5L7zq1naCAAKAAoACgFQAAAAEgAAALIZAAAAAAAABqYLAAAIMjA0LjAyODAGpwsAAAIwMwaoCwAADVNlYWxpbmcgUGlwZXMGqQsAAA1TZWFsaW5nIFBpcGVzBqoLAAAERUFDSAgNXHiMsBj00wgIDYB5ef6rWdoIAAoACgAKAVEAAAASAAAAGi8AAAAAAAAGqwsAAAoyMDQuMDI5MS5TBqwLAAACMDMGrQsAABBBYmFuZG9uaW5nIFNld2VyBq4LAAAQQWJhbmRvbmluZyBTZXdlcgavCwAAAkNZCA2+8sHkGPTTCAgNgA40CaxZ2ggACgAKAAoBUgAAABIAAADWNgAAAAAAAAawCwAACjIwNC45MDAxLlMGsQsAAAIwMwayCwAAKlJlbW92aW5nIEFkdmFuY2UgRmxhc2hlciBBc3NlbWJsaWVzIFR5cGUgMQazCwAAI1JlbW92IEFkdiBGbGFzaGVyIEFzc2VtYmxpZXMgVHlwZSAxBrQLAAAERUFDSAgNGNRc+A</t>
  </si>
  <si>
    <t>Ks1AgIDQByIzGsWdoIAAoACgAKAVMAAAASAAAA2zYAAAAAAAAGtQsAAAoyMDQuOTAwMi5TBrYLAAACMDMGtwsAACpSZW1vdmluZyBBZHZhbmNlIEZsYXNoZXIgQXNzZW1ibGllcyBUeXBlIDIGuAsAACNSZW1vdiBBZHYgRmxhc2hlciBBc3NlbWJsaWVzIFR5cGUgMga5CwAABEVBQ0gIDawdQ3sbrNQICA0AuOZUrFnaCAAKAAoACgFUAAAAEgAAABsvAAAAAAAABroLAAAKMjA0LjkwMjUuUwa7CwAAAjAzBrwLAAAbUmVtb3ZpbmcgKGl0ZW0gZGVzY3JpcHRpb24pBr0LAAAbUmVtb3ZpbmcgKGl0ZW0gZGVzY3JpcHRpb24pBr4LAAACQ0YIDRhVxOQY9NMICA0Ay4nkGPTTCAAKAQoACgFVAAAAEgAAABwvAAAAAAAABr8LAAAKMjA0LjkwMzUuUwbACwAAAjAzBsELAAAbUmVtb3ZpbmcgKGl0ZW0gZGVzY3JpcHRpb24pBsILAAAbUmVtb3ZpbmcgKGl0ZW0gZGVzY3JpcHRpb24pBsMLAAACQ1kIDXK3xuQY9NMICA0Ay4nkGPTTCAAKAQoACgFWAAAAEgAAAB0vAAAAAAAABsQLAAAKMjA0LjkwNjAuUwbFCwAAAjAzBsYLAAAbUmVtb3ZpbmcgKGl0ZW0gZGVzY3JpcHRpb24pBscLAAAbUmVtb3ZpbmcgKGl0ZW0gZGVzY3JpcHRpb24pBsgLAAAERUFDSAgNGBnJ5Bj00wgIDQDLieQY9NMIAAoBCgAKAVcAAAASAAAAHi8AAAAAAAAGyQsAAAoyMDQuOTA3MC5TBsoLAAACMDMGywsAABtSZW1vdmluZyAoaXRlbSBkZXNjcmlwdGlvbikGzAsAABtSZW1vdmluZyAoaXRlbSBkZXNjcmlwdGlvbikGzQsAAANHQUwIDXJ7y+QY9NMICA0Ay4nkGPTTCAAKAQoACgFYAAAAEgAAAB8vAAAAAAAABs4LAAAKMjA0LjkwOTAuUwbPCwAAAjAzBtALAAAbUmVtb3ZpbmcgKGl0ZW0gZGVzY3JpcHRpb24pBtELAAAbUmVtb3ZpbmcgKGl0ZW0gZGVzY3JpcHRpb24pBtILAAACTEYIDcLdzeQY9NMICA0Ay4nkGPTTCAAKAQoACgFZAAAAEgAAAJYGAAAAAAAABtMLAAAKMjA0LjkxMDUuUwbUCwAAAjAzBtULAAAbUmVtb3ZpbmcgKGl0ZW0gZGVzY3JpcHRpb24pBtYLAAAbUmVtb3ZpbmcgKGl0ZW0gZGVzY3JpcHRpb24pBtcLAAACTFMIDRY6yIAY9NMICA0AB2eAGPTTCAAKAQoACgFaAAAAEgAAADowAAAAAAAABtgLAAAKMjA0LjkxMjUuUwbZCwAAAjAzBtoLAAAbUmVtb3ZpbmcgKGl0ZW0gZGVzY3JpcHRpb24pBtsLAAAbUmVtb3ZpbmcgKGl0ZW0gZGVzY3JpcHRpb24pBtwLAAACTUkIDRiDPucY9NMICA0AJezmGPTTCAAKAQoACgFbAAAAEgAAACAvAAAAAAAABt0LAAAKMjA0LjkxNjUuUwbeCwAAAjAzBt8LAAAbUmVtb3ZpbmcgKGl0ZW0gZGVzY3JpcHRpb24pBuALAAAbUmVtb3ZpbmcgKGl0ZW0gZGVzY3JpcHRpb24pBuELAAACU0YIDRJA0OQY9NMICA0Ay4nkGPTTCAAKAQoACgFcAAAAEgAAADswAAAAAAAABuILAAAKMjA0LjkxNzAuUwbjCwAAAjAzBuQLAAAbUmVtb3ZpbmcgKGl0ZW0gZGVzY3JpcHRpb24pBuULAAAbUmVtb3ZpbmcgKGl0ZW0gZGVzY3JpcHRpb24pBuYLAAADU1RBCA0Ygz7nGPTTCAgNACXs5hj00wgACgEKAAoBXQAAABIAAAAhLwAAAAAAAAbnCwAACjIwNC45MTgwLlMG6AsAAAIwMwbpCwAAG1JlbW92aW5nIChpdGVtIGRlc2NyaXB0aW9uKQbqCwAAG1JlbW92aW5nIChpdGVtIGRlc2NyaXB0aW9uKQbrCwAAAlNZCA1iotLkGPTTCAgNAMuJ5Bj00wgACgEKAAoBXgAAABIAAAAiLwAAAAAAAAbsCwAACjIwNC45MTk1LlMG7QsAAAIwMwbuCwAAG1JlbW92aW5nIChpdGVtIGRlc2NyaXB0aW9uKQbvCwAAG1JlbW92aW5nIChpdGVtIGRlc2NyaXB0aW9uKQbwCwAAA1RPTggNxgTV5Bj00wgIDQDLieQY9NMIAAoBCgAKAV8AAAASAAAAMhoAAAAAAAAG8QsAAAgyMDUuMDEwMAbyCwAAAjAzBvMLAAARRXhjYXZhdGlvbiBDb21tb24G9AsAABFFeGNhdmF0aW9uIENvbW1vbgb1CwAAAkNZCA3ykKqxGPTTCAgNAK+ykaxZ2ggACgAKAAoBYAAAABIAAAAzGgAAAAAAAAb2CwAACDIwNS4wMjAwBvcLAAACMDMG+AsAAA9FeGNhdmF0aW9uIFJvY2sG+QsAAA9FeGNhdmF0aW9uIFJvY2sG+gsAAAJDWQgNTPOssRj00wgIDYCeKAGtWdoIAAoACgAKAWEAAAASAAAANBoAAAAAAAAG+wsAAAgyMDUuMDMwMAb8CwAAAjAzBv0LAAAnRXhjYXZhdGlvbiBTdG9uZSBQaWxlcyBhbmQgU3RvbmUgRmVuY2VzBv4LAAAnRXhjYXZhdGlvbiBTdG9uZSBQaWxlcyBhbmQgU3RvbmUgRmVuY2VzBv8LAAACQ1kIDUzzrLEY9NMICA2ANRpkrVnaCAAKAAoACgFiAAAAEgAAADUaAAAAAAAABgAMAAAIMjA1LjA0MDAGAQwAAAIwMwYCDAAAEEV4Y2F2YXRpb24gTWFyc2gGAwwAABBFeGNhdmF0aW9uIE1hcnNoBgQMAAACQ1kIDaZVr7EY9NMICA0Au89xrVnaCAAKAAoACgFjAAAAEgAAABMzAAAAAAAABgUMAAAKMjA1LjA1MDEuUwYGDAAAAjAzBgcMAABARXhjYXZhdGlvbiwgSGF1bGluZywgYW5kIERpc3Bvc2FsIG9mIFBldHJvbGV1bSBDb250YW1pbmF0ZWQgU29pbAYIDAAAKEV4Y2F2YXQsIEhhdWwsIERpc3BvcyBQZXRybCBDb250YW1kIFNvaWwGCQwAAANUT04IDdAnrO8Y9NMICA0AMYCCrVnaCAAKAAoACgFkAAAAEgAAAEc4AAAAAAAABgoMAAAKMjA1LjA1MDUuUwYLDAAAAjAzBgwMAABqRXhjYXZhdGlvbiwgSGF1bGluZywgYW5kIERpc3Bvc2FsIG9mIENyZW9zb3RlIENvbnRhbWluYXRlZCBTb2lsIGFuZCBNYW5hZ2VtZW50IG9mIENvbnRhbWluYXRlZCBHcm91bmR3YXRlcgYNDAAAJUV4YyBIYWwgRHNwIG9mIENyZW9zb3RlIFNvaWwgYW5kIE1nbXQGDgwAAANUT04IDcRDSXLKQ9oICA0AlOpxykPaCAAKAAoACgFlAAAAEgAAAFE4AAAAAAAABg8MAAAKMjA1LjA1MDYuUwYQDAAAAjAzBhEMAAA/RXhjYXZhdGlvbiwgSGF1bGluZywgYW5kIERpc3Bvc2FsIG9mIENyZW9zb3RlIENvbnRhbWluYXRlZCBTb2lsBhIMAAAcRXhjIEhhbCBEc3Agb2YgQ3Jlb3NvdGUgU29pbAYTDAAAA1RPTggNCDlWgd7y2ggIDYCsKYHe8toIAAoACgAKAWYAAAASAAAAOBoAAAAAAAAGFAwAAAgyMDUuMTMwMAYVDAAAAjAzBhYMAAARUHJlc3BsaXR0aW5nIFJvY2sGFwwAABFQcmVzcGxpdHRpbmcgUm9jawYYDAAAAkxGCA20fLaxGPTTCAgNADxHsRj00wgACgAKAAoBZwAAABIAAAAkLwAAAAAAAAYZDAAACjIwNS4yMDAwLlMGGgwAAAIwMwYbDAAAEVNldHRsZW1lbnQgR2F1Z2VzBhwMAAARU2V0dGxlbWVudCBHYXVnZXMGHQwAAARFQUNICA2EydnkGPTTCAgNAMuJ5Bj00wgACgAKAAoBaAAAABIAAAApLwAAAAAAAAYeDAAACjIwNS4zMDAwLlMGHwwAAAIwMwYgDAAAHFRlbXBvcmFyeSBFbWVyZ2VuY3kgUHVsbG91dHMGIQwAABxUZW1wb3JhcnkgRW1lcmdlbmN5IFB1bGxvdXRzBiIMAAAERUFDSAgNULXl5Bj00wgIDQDLieQY9NMIAAoACgAKAWkAAAASAAAA3DcAAAAAAAAGIwwAAAoyMDUuOTAxMS5TBiQMAAACMDMGJQwAACtHcmFkaW5nIGFuZCBTaGFwaW5nIEludGVyc2VjdGlvbiAobG9jYXRpb24pBiYMAAAoR3JhZGluZyAmIFNoYXBpbmcgSW50cnNlY3Rpb24gKGxvY2F0aW9uKQYnDAAABEVBQ0gIDWq81v7HE9kICA2A4QdAWxvcCAAKAQoACgFqAAAAEgAAAN03AAAAAAAABigMAAAKMjA1LjkwMTYuUwYpDAAAAjAzBioMAAA1R3JhZGluZyBTaGFwaW5nIGFuZCBGaW5pc2hpbmcgSW50ZXJzZWN0aW9uIChsb2NhdGlvbikGKwwAACdHcmFkIFNoYXBlICYgRmluIEludHJzY3Rpb24gIChsb2NhdGlvbikGLAwAAARFQUNICA3K3PzTyRPZCAgNgEg0r61Z2ggACgEKAAoBawAAABIAAAAEOAAAAAAAAAYtDAAACDIwNi4xMDAxBi4MAAACMDMGLwwAAC1FeGNhdmF0aW9uIGZvciBTdHJ1Y3R1cmVzIEJyaWRnZXMgKHN0cnVjdHVyZSkGMAwAAChFeGNhdmF0biBmb3IgU3RydWN0dXJlcyBCcmlkZ2VzIChzdHJ1Y3QpBjEMAAAERUFDSAgNOPW95G4u2ggIDYColU9aMtoIAAoBCgAKAWwAAAASAAAANCwAAAAAAAAGMgwAAAoyMDYuMTA1MC5TBjMMAAACMDMGNAwAACtVbmRlcndhdGVyIEZvdW5kYXRpb24gSW5zcGVjdGlvbiAobG9jYXRpb24pBjUMAAAlVW5kZXJ3YXRlciBGb3VuZGF0aW9uIEluc3AgKGxvY2F0aW9uKQY2DAAABEVBQ0gIDaQWg90Y9NMICA0AwC4OQDTWCAAKAQoACgFtAAAAEgAAAAU4AAAAAAAABjcMAAAIMjA2LjIwMDEGOAwAAAIwMwY5DAAALkV4Y2F2YXRpb24gZm9yIFN0cnVjdHVyZXMgQ3VsdmVydHMgKHN0cnVjdHVyZSkGOgwAAChFeGNhdmF0biBmb3IgU3RydWN0dXJlcyBDdWx2ZXJ0IChzdHJ1Y3QpBjsMAAAERUFDSAgNhDwHZ28u2ggIDQCk+21aMtoIAAoBCgAKAW4AAAASAAAABjgAAAAAAAAGPAwAAAgyMDYuMzAwMQY9DAAAAjAzBj4MAAA1RXhjYXZhdGlvbiBmb3IgU3RydWN0dXJlcyBSZXRhaW5pbmcgV2FsbHMgKHN0cnVjdHVyZSkGPwwAAChFeGNhdmF0biBmb3IgU3RydWN0IFJldGFpbiBXYWxsIChzdHJ1Y3QpBkAMAAAERUFDSAgN1HL5rG8u2ggIDQBSSJtaMtoIAAoBCgAKAW8AAAASAAAABzgAAAAAAAAGQQwAAAgyMDYuNDAwMQZCDAAAAjAzBkMMAABKRXhjYXZhdGlvbiBmb3IgU3RydWN0dXJlcyBTdHJ1Y3R1cmFsIFBsYXRlIFBpcGUgb3IgUGlwZSBBcmNoZXMgKHN0cnVjdHVyZSkGRAwAAChFeGNhdmF0biBmb3IgU3RycyBTdHJsIFBsYXQgUGlwZSBvciBBcmNoBkUMAAAERUFDSAgNmk84NHAu2ggIDQDhis5aMtoIAAoBCgAKAXAAAAASAAAACDgAAAAAAAAGRgwAAAgyMDYuNTAwMQZHDAAAAjAzBkgMAAAWQ29mZmVyZGFtcyAoc3RydWN0dXJlKQZJDAAAFkNvZmZlcmRhbXMgKHN0cnVjdHVyZSkGSgwAAARFQUNICA1gGnJpcC7aCAgNgB/4JFsy2ggACgEKAAoBcQAAABIAAAA5GgAAAAAAAAZLDAAACDIwOC4wMTAwBkwMAAACMDMGTQwAAAZCb3Jyb3cGTgwAAAZCb3Jyb3cGTwwAAAJDWQgNBN+4sRj00wgIDQAJb/auWdoIAAoACgAKAXIAAAASAAAAOhoAAAAAAAAGUAwAAAgyMDguMTEwMAZRDAAAAjAzBlIMAAANU2VsZWN0IEJvcnJvdwZTDAAADVNlbGVjdCBCb3Jyb3cGVAwAAAJDWQgNaEG7sRj00wgIDQD4iwOvWdoIAAoACgAKAXMAAAASAAAAuzcAAAAAAAAGVQwAAAoyMDguMTUwMC5TBlYMAAACMDMGVwwAAChUZW1wb3JhcnkgTGFuZSBTaGlmdCBEdXJpbmcgQ3VsdmVydCBXb3JrBlgMAAAoVGVtcG9yYXJ5IExhbmUgU2hpZnQgRHVyaW5nIEN1bHZlcnQgV29yawZZDAAABEVBQ0gIDYZUnz1tuNgICA2Aeyk9bbjYCAAKAAoACgF0AAAAEgAAAAkzAAAAAAAABloMAAAKMjA4LjIxMDAuUwZbDAAAAjAzBlwMAAAsRmx5IEFzaCBmb3IgU3ViZ3JhZGUgU3RhYmlsaXphdGlvbiBGdXJuaXNoZWQGXQwAAB1GbHkgQXNoIGZvciBTdWJnciBTdGFiaWwgRnVybgZeDAAAA1RPTggNTFCU7xj00wgIDQBgRO8Y9NMIAAoACgAKAXUAAAASAAAACjMAAAAAAAAGXwwAAAoyMDguMjExMC5TBmAMAAACMDMGYQwAAB5GbHkgQXNoIFN1YmdyYWRlIFN0YWJpbGl6YXRpb24GYgwAAB5GbHkgQXNoIFN1YmdyYWRlIFN0YWJpbGl6YXRpb24GYwwAAAJTWQgNnLKW7xj00wgIDYAE1RSvWdoIAAoACgAKAXYAAAASAAAALC8AAAAAAAAGZAwAAAoyMDkuMDIwMC5TBmUMAAACMDMGZgwAACBCYWNrZmlsbCBDb250cm9sbGVkIExvdyBTdHJlbmd0aAZnDAAAIEJhY2tmaWxsIENvbnRyb2xsZWQgTG93IFN0cmVuZ3RoBmgMAAACQ1kIDVTc7OQY9NMICA2A91/Sr1naCAAKAAoACgF3AAAAEgAAAKguAAAAAAAABmkMAAAKMjA5LjAzMDAuUwZqDAAAAjAzBmsMAAAgQmFja2ZpbGwgQ29hcnNlIEFnZ3JlZ2F0ZSAoc2l6ZSkGbAwAACBCYWNrZmlsbCBDb2Fyc2UgQWdncmVnYXRlIChzaXplKQZtDAAAAkNZCA1eiNPjGPTTCAgNAMlQ269Z2ggACgEKAAoBeAAAABIAAADSMAAAAAAAAAZuDAAACDIwOS4xMTAwBm8MAAACMDMGcAwAABlCYWNrZmlsbCBHcmFudWxhciBHcmFkZSAxBnEMAAAZQmFja2ZpbGwgR3JhbnVsYXIgR3JhZGUgMQZyDAAAAkNZCA3gwILoGPTTCAgNAEpsB7BZ2ggACgAKAAoBeQAAABIAAADTMAAAAAAAAAZzDAAACDIwOS4xNTAwBnQMAAACMDMGdQwAABlCYWNrZmlsbCBHcmFudWxhciBHcmFkZSAxBnYMAAAZQmFja2ZpbGwgR3JhbnVsYXIgR3JhZGUgMQZ3DAAAA1RPTggNOiOF6Bj00wgIDYC7gjawWdoIAAoACgAKAXoAAAASAAAA1DAAAAAAAAAGeAwAAAgyMDkuMjEwMAZ5DAAAAjAzBnoMAAAZQmFja2ZpbGwgR3JhbnVsYXIgR3JhZGUgMgZ7DAAAGUJhY2tmaWxsIEdyYW51bGFyIEdyYWRlIDIGfAwAAAJDWQgNlIWH6Bj00wgIDYBNgVWwWdoIAAoACgAKAXsAAAASAAAA1TAAAAAAAAAGfQwAAAgyMDkuMjUwMAZ+DAAAAjAzBn8MAAAZQmFja2ZpbGwgR3JhbnVsYXIgR3JhZGUgMgaADAAAGUJhY2tmaWxsIEdyYW51bGFyIEdyYWRlIDIGgQwAAANUT04IDZSFh+gY9NMICA2AtQpfsFnaCAAKAAoACgF8AAAAEgAAANYwAAAAAAAABoIMAAAIMjEwLjExMDAGgwwAAAIwMwaEDAAAGUJhY2tmaWxsIFN0cnVjdHVyZSBUeXBlIEEGhQwAABlCYWNrZmlsbCBTdHJ1Y3R1cmUgVHlwZSBBBoYMAAACQ1kIDe7niegY9NMICA2Ak0R5sFnaCAAKAAoACgF9AAAAEgAAANcwAAAAAAAABocMAAAIMjEwLjE1MDAGiAwAAAIwMwaJDAAAGUJhY2tmaWxsIFN0cnVjdHVyZSBUeXBlIEEGigwAABlCYWNrZmlsbCBTdHJ1Y3R1cmUgVHlwZSBBBosMAAADVE9OCA1SSozoGPTTCAgNAGU1grBZ2ggACgAKAAoBfgAAABIAAADYMAAAAAAAAAaMDAAACDIxMC4yMTAwBo0MAAACMDMGjgwAABlCYWNrZmlsbCBTdHJ1Y3R1cmUgVHlwZSBCBo8MAAAZQmFja2ZpbGwgU3RydWN0dXJlIFR5cGUgQgaQDAAAAkNZCA2irI7oGPTTCAgNgJCIjbBZ2ggACgAKAAoBfwAAABIAAADZMAAAAAAAAAaRDAAACDIxMC4yNTAwBpIMAAACMDMGkwwAABlCYWNrZmlsbCBTdHJ1Y3R1cmUgVHlwZSBCBpQMAAAZQmFja2ZpbGwgU3RydWN0dXJlIFR5cGUgQgaVDAAAA1RPTggNJA+R6Bj00wgIDYChxeKyWdoIAAoACgAKAYAAAAASAAAACTgAAAAAAAAGlgwAAAgyMTEuMDEwMQaXDAAAAjAzBpgMAAAxUHJlcGFyZSBGb3VuZGF0aW9uIGZvciBBc3BoYWx0aWMgUGF2aW5nIChwcm9qZWN0KQaZDAAAKFByZXBhciBGb3VuZHRuIGZvciBBc3BoYWx0IFBhdmluZyAocHJvaikGmgwAAARFQUNICA0mj9TpcC7aCAgNAFa2S1sy2ggACgEKAAoBgQAAABIAAAAKOAAAAAAAAAabDAAACDIxMS4wMjAxBpwMAAACMDMGnQwAADJQcmVwYXJlIEZvdW5kYXRpb24gZm9yIENvbmNyZXRlIFBhdmVtZW50IChwcm9qZWN0KQaeDAAAKFByZXBhciBGb3VuZHRuIGZvciBDb25jdCBQYXZlbWVudCAocHJvaikGnwwAAARFQUNICA2UUQRhcS7aCAgNgCTraFsy2ggACgEKAAoBggAAABIAAAALOAAAAAAAAAagDAAACDIxMS4wMzAxBqEMAAACMDMGogwAAC5QcmVwYXJlIEZvdW5kYXRpb24gZm9yIENvbmNyZXRlIEJhc2UgKHByb2plY3QpBqMMAAAkUHJlcGFyIEZvdW5kdG4gZm9yIENuY3J0IEJhc2UgKHByb2opBqQMAAAERUFDSAgNfGMkyXEu2ggIDYBOYH5bMtoIAAoBCgAKAYMAAAASAAAAPRoAAAAAAAAGpQwAAAgyMTEuMDQwMAamDAAAAjAzBqcMAAAqUHJlcGFyZSBGb3VuZGF0aW9uIGZvciBBc3BoYWx0aWMgU2hvdWxkZXJzBqgMAAAkUHJlcGFyZSBGb3VuZGF0aW9uIGZvciBBc3BodCBTaGxkZXJzBqkMAAADU1RBCA0cBsCxGPTTCAgNgNAtPLNZ2ggACgAKAAoBhAAAABIAAAA+GgAAAAAAAAaqDAAACDIxMS4wNTAwBqsMAAACMDMGrAwAACVQcmVwYXJlIEZvdW5kYXRpb24gZm9yIEJhc2UgQWdncmVnYXRlBq0MAAAlUHJlcGFyZSBGb3VuZGF0aW9uIGZvciBCYXNlIEFnZ3JlZ2F0ZQauDAAAA1NUQQgNbGjCsRj00wgIDQB17UOzWdoIAAoACgAKAYUAAAASAAAALDcAAAAAAAAGrwwAAAoyMTEuMDcwMC5TBrAMAAACMDMGsQwAAC9QcmVwYXJlIEZvdW5kYXRpb24gZm9yIENJUiBCYXNlIExheWVyIChwcm9qZWN0KQayDAAAJVByZXAgRmRuIGZvciBDSVIgQmFzZSBMYXllciAocHJvamVjdCkGswwAAARFQUNICA2yjJTGxejWCAgNAN12TbNZ2ggACgEKAAoBhgAAABIAAAAtNwAAAAAAAAa0DAAACjIxMS4wODAwLlMGtQwAAAIwMwa2DAAAGUJhc2UgUmVwYWlyIGZvciBDSVIgTGF5ZXIGtwwAABlCYXNlIFJlcGFpciBmb3IgQ0lSIExheWVyBrgMAAACQ1kIDdYVWPHF6NYICA0Ayddus1naCAAKAAoACgGHAAAAEgAAAD8aAAAAAAAABrkMAAAIMjEzLjAxMDAGugwAAAIwMwa7DAAAG0ZpbmlzaGluZyBSb2Fkd2F5IChwcm9qZWN0KQa8DAAAG0ZpbmlzaGluZyBSb2Fkd2F5IChwcm9qZWN0KQa9DAAABEVBQ0gIDcbKxLEY9NMICA0APEexGPTTCAAKAQoACgGIAAAAEgAAAEAaAAAAAAAABr4MAAAIMjE0LjAxMDAGvwwAAAIwMwbADAAAFU9ibGl0ZXJhdGluZyBPbGQgUm9hZAbBDAAAFU9ibGl0ZXJhdGluZyBPbGQgUm9hZAbCDAAAA1NUQQgNIC3HsRj00wgIDQA8R7EY9NMIAAoACgAKAYkAAAASAAAAQRoAAAAAAAAGwwwAAAgzMDUuMDExMAbEDAAAAjAzBsUMAAAdQmFzZSBBZ2dyZWdhdGUgRGVuc2UgMy80LUluY2gGxgwAAB1CYXNlIEFnZ3JlZ2F0ZSBEZW5zZSAzLzQtSW5jaAbHDAAAA1RPTggNeo/JsRj00wgIDQA8R7EY9NMIAAoACgAKAYoAAAASAAAAQhoAAAAAAAAGyAwAAAgzMDUuMDExNQbJDAAAAjAzBsoMAAAdQmFzZSBBZ2dyZWdhdGUgRGVuc2UgMy80LUluY2gGywwAAB1CYXNlIEFnZ3JlZ2F0ZSBEZW5zZSAzLzQtSW5jaAbMDAAAAkNZCA3e8cuxGPTTCAgNADxHsRj00wgACgAKAAoBiwAAABIAAABDGgAAAAAAAAbNDAAACDMwNS4wMTIwBs4MAAACMDMGzwwAAB9CYXNlIEFnZ3JlZ2F0ZSBEZW5zZSAxIDEvNC1JbmNoBtAMAAAfQmFzZSBBZ2dyZWdhdGUgRGVuc2UgMSAxLzQtSW5jaAbRDAAAA1RPTggN3vHLsRj00wgIDQA8R7EY9NMIAAoACgAKAYwAAAASAAAARBoAAAAAAAAG0gwAAAgzMDUuMDEyNQbTDAAAAjAzBtQMAAAfQmFzZSBBZ2dyZWdhdGUgRGVuc2UgMSAxLzQtSW5jaAbVDAAAH0Jhc2UgQWdncmVnYXRlIERlbnNlIDEgMS80LUluY2gG1gwAAAJDWQgNOFTOsRj00wgIDQA8R7EY9NMIAAoACgAKAY0AAAASAAAARRoAAAAAAAAG1wwAAAgzMDUuMDEzMAbYDAAAAjAzBtkMAAAbQmFzZSBBZ2dyZWdhdGUgRGVuc2UgMy1JbmNoBtoMAAAbQmFzZSBBZ2dyZWdhdGUgRGVuc2UgMy1JbmNoBtsMAAADVE9OCA2SttCxGPTTCAgNADxHsRj00wgACgAKAAoBjgAAABIAAABGGgAAAAAAAAbcDAAACDMwNS4wMTM1Bt0MAAACMDMG3gwAABtCYXNlIEFnZ3JlZ2F0ZSBEZW5zZSAzLUluY2gG3wwAABtCYXNlIEFnZ3JlZ2F0ZSBEZW5zZSAzLUluY2gG4AwAAAJDWQgN7BjTsRj00wgIDQA8R7EY9NMIAAoACgAKAY8AAAASAAAARxoAAAAAAAAG4QwAAAgzMDUuMDQxMAbiDAAAAjAzBuMMAAARQWdncmVnYXRlIERldG91cnMG5AwAABFBZ2dyZWdhdGUgRGV0b3VycwblDAAAA1RPTggNPHvVsRj00wgIDYCc/8+zWdoIAAoACgAKAZAAAAASAAAASBoAAAAAAAAG5gwAAAgzMDUuMDQxNQbnDAAAAjAzBugMAAARQWdncmVnYXRlIERldG91cnMG6QwAABFBZ2dyZWdhdGUgRGV0b3VycwbqDAAAAkNZCA2W3dexGPTTCAgNgASJ2bNZ2ggACgAKAAoBkQAAABIAAABJGgAAAAAAAAbrDAAACDMwNS4wNTAwBuwMAAACMDMG7QwAABFTaGFwaW5nIFNob3VsZGVycwbuDAAAEVNoYXBpbmcgU2hvdWxkZXJzBu8MAAADU1RBCA3wP9qxGPTTCAgNgMZ05bNZ2ggACgAKAAoBkgAAABIAAAA8MAAAAAAAAAbwDAAACjMwNS4wNTAyLlMG8QwAAAIwMwbyDAAAD1NoYXBpbmcgUm9hZHdheQbzDAAAD1NoYXBpbmcgUm9hZHdheQb0DAAAA1NUQQgNcuVA5xj00wgIDQDFlu+zWdoIAAoACgAKAZMAAAASAAAALS8AAAAAAAAG9QwAAAozMDUuMDUwNC5TBvYMAAACMDMG9wwAACBIYXVsaW5nIEV4Y2VzcyBTaG91bGRlciBNYXRlcmlhbAb4DAAAIEhhdWxpbmcgRXhjZXNzIFNob3VsZGVyIE1hdGVyaWFsBvkMAAACQ1kIDZo+7+QY9NMICA0ASW4HtFnaCAAKAAoACgGUAAAAEgAAAEwaAAAAAAAABvoMAAAIMzEwLjAxMTAG+wwAAAIwMwb8DAAAGkJhc2UgQWdncmVnYXRlIE9wZW4tR3JhZGVkBv0MAAAaQmFzZSBBZ2dyZWdhdGUgT3Blbi1HcmFkZWQG/gwAAANUT04IDa4E37EY9NMICA0APEexGPTTCAAKAAoACgGVAAAAEgAAAE0aAAAAAAAABv8MAAAIMzEwLjAxMTUGAA0AAAIwMwYBDQAAGkJhc2UgQWdncmVnYXRlIE9wZW4tR3JhZGVkBgINAAAaQmFzZSBBZ2dyZWdhdGUgT3Blbi1HcmFkZWQGAw0AAAJDWQgN/mbhsRj00wgIDYDS37EY9NMIAAoACgAKAZYAAAASAAAAThoAAAAAAAAGBA0AAAgzMTEuMDExMAYFDQAAAjAzBgYNAAALQnJlYWtlciBSdW4GBw0AAAtCcmVha2VyIFJ1bgYIDQAAA1RPTggNYsnjsRj00wgIDYDS37EY9NMIAAoACgAKAZcAAAASAAAATxoAAAAAAAAGCQ0AAAgzMTEuMDExNQYKDQAAAjAzBgsNAAALQnJlYWtlciBSdW4GDA0AAAtCcmVha2VyIFJ1bgYNDQAAAkNZCA28K+axGPTTCAgNgNLfsRj00wgACgAKAAoBmAAAABIAAABQGgAAAAAAAAYODQAACDMxMi4wMTEwBg8NAAACMDMGEA0AABdTZWxlY3QgQ3J1c2hlZCBNYXRlcmlhbAYRDQAAF1NlbGVjdCBDcnVzaGVkIE1hdGVyaWFsBhINAAADVE9OCA0MjuixGPTTCAgNgNLfsRj00wgACgAKAAoBmQAAABIAAABRGgAAAAAAAAYTDQAACDMxMi4wMTE1BhQNAAACMDMGFQ0AABdTZWxlY3QgQ3J1c2hlZCBNYXRlcmlhbAYWDQAAF1NlbGVjdCBDcnVzaGVkIE1hdGVyaWFsBhcNAAACQ1kIDQyO6LEY9NMICA2A0t+xGPTTCAAKAAoACgGaAAAAEgAAAFIaAAAAAAAABhgNAAAIMzEzLjAxMTAGGQ0AAAIwMwYaDQAAB1BpdCBSdW4GGw0AAAdQaXQgUnVuBhwNAAADVE9OCA1m8OqxGPTTCAgNgNLfsRj00wgACgAKAAoBmwAAABIAAABTGgAAAAAAAAYdDQAACDMxMy4wMTE1Bh4NAAACMDMGHw0AAAdQaXQgUnVuBiANAAAHUGl0IFJ1bgYhDQAAAkNZCA3KUu2xGPTTCAgNgNLfsRj00wgACgAKAAoBnAAAABIAAABUGgAAAAAAAAYiDQAACDMxNS4wMTAwBiMNAAACMDMGJA0AAA5Bc3BoYWx0aWMgQmFzZQYlDQAADkFzcGhhbHRpYyBCYXNlBiYNAAADVE9OCA0kte+xGPTTCAgNgNLfsRj00wgACgAKAAoBnQAAABIAAABVGgAAAAAAAAYnDQAACDMxNS4wMjAwBigNAAACMDMGKQ0AABdBc3BoYWx0aWMgQmFzZSBXaWRlbmluZwYqDQAAF0FzcGhhbHRpYyBCYXNlIFdpZGVuaW5nBisNAAADVE9OCA10F/KxGPTTCAgNgNLfsRj00wgACgAKAAoBngAAABIAAABWGgAAAAAAAAYsDQAACDMyMC4wMTA1Bi0NAAACMDMGLg0AABRDb25jcmV0ZSBCYXNlIDQtSW5jaAYvDQAAFENvbmNyZXRlIEJhc2UgNC1JbmNoBjANAAACU1kIDc559LEY9NMICA2ARNQltFnaCAAKAAoACgGfAAAAEgAAAFcaAAAAAAAABjENAAAIMzIwLjAxMTAGMg0AAAIwMwYzDQAAGENvbmNyZXRlIEJhc2UgNCAxLzItSW5jaAY0DQAAGENvbmNyZXRlIEJhc2UgNCAxLzItSW5jaAY1DQAAAlNZCA0y3PaxGPTTCAgNAEP2L7RZ2ggACgAKAAoBoAAAABIAAABYGgAAAAAAAAY2DQAACDMyMC4wMTE1BjcNAAACMDMGOA0AABRDb25jcmV0ZSBCYXNlIDUtSW5jaAY5DQAAFENvbmNyZXRlIEJhc2UgNS1JbmNoBjoNAAACU1kIDTLc9rEY9NMICA0AX0Q+tFnaCAAKAAoACgGhAAAAEgAAAFkaAAAAAAAABjsNAAAIMzIwLjAxMjAGPA0AAAIwMwY9DQAAGENvbmNyZXRlIEJhc2UgNSAxLzItSW5jaAY+DQAAGENvbmNyZXRlIEJhc2UgNSAxLzItSW5jaAY/DQAAAlNZCA2MPvmxGPTTCAgNgIqXSbRZ2ggACgAKAAoBogAAABIAAABaGgAAAAAAAAZADQAACDMyMC4wMTI1BkENAAACMDMGQg0AABRDb25jcmV0ZSBCYXNlIDYtSW5jaAZDDQAAFENvbmNyZXRlIEJhc2UgNi1JbmNoBkQNAAACU1kIDeag+7EY9NMICA0AXIhStFnaCAAKAAoACgGjAAAAEgAAAFsaAAAAAAAABkUNAAAIMzIwLjAxMzAGRg0AAAIwMwZHDQAAGENvbmNyZXRlIEJhc2UgNiAxLzItSW5jaAZIDQAAGENvbmNyZXRlIEJhc2UgNiAxLzItSW5jaAZJDQAAAlNZCA3Asw6yGPTTCAgNAEulX7RZ2ggACgAKAAoBpAAAABIAAADQGgAAAAAAAAZKDQAACDMyMC4wMTM1BksNAAACMDMGTA0AABRDb25jcmV0ZSBCYXNlIDctSW5jaAZNDQAAFENvbmNyZXRlIEJhc2UgNy1JbmNoBk4NAAACU1kIDaKmBrMY9NMICA2AoylstFnaCAAKAAoACgGlAAAAEgAAANEaAAAAAAAABk8NAAAIMzIwLjAxNDAGUA0AAAIwMwZRDQAAGENvbmNyZXRlIEJhc2UgNyAxLzItSW5jaAZSDQAAGENvbmNyZXRlIEJhc2UgNyAxLzItSW5jaAZTDQAAAlNZCA0GCQmzGPTTCAgNgEYLfrRZ2ggACgAKAAoBpgAAABIAAADSGgAAAAAAAAZUDQAACDMyMC4wMTQ1BlUNAAACMDMGVg0AABRDb25jcmV0ZSBCYXNlIDgtSW5jaAZXDQAAFENvbmNyZXRlIEJhc2UgOC1JbmNoBlgNAAACU1kIDWprC7MY9NMICA0ArbaRtFnaCAAKAAoACgGnAAAAEgAAANMaAAAAAAAABlkNAAAIMzIwLjAxNTAGWg0AAAIwMwZbDQAAGENvbmNyZXRlIEJhc2UgOCAxLzItSW5jaAZcDQAAGENvbmNyZXRlIEJhc2UgOCAxLzItSW5jaAZdDQAAAlNZCA1qawuzGPTTCAgNgKvYm7RZ2ggACgAKAAoBqAAAABIAAADUGgAAAAAAAAZeDQAACDMyMC4wMTU1Bl8NAAACMDMGYA0AABRDb25jcmV0ZSBCYXNlIDktSW5jaAZhDQAAFENvbmNyZXRlIEJhc2UgOS1JbmNoBmINAAACU1kIDbrNDbMY9NMICA2AE2KltFnaCAAKAAoACgGpAAAAEgAAANUaAAAAAAAABmMNAAAIMzIwLjAxNjAGZA0AAAIwMwZlDQAAGENvbmNyZXRlIEJhc2UgOSAxLzItSW5jaAZmDQAAGENvbmNyZXRlIEJhc2UgOSAxLzItSW5jaAZnDQAAAlNZCA0UMBCzGPTTCAgNgHvrrrRZ2ggACgAKAAoBqgAAABIAAADWGgAAAAAAAAZoDQAACDMyMC4wMTY1BmkNAAACMDMGag0AABVDb25jcmV0ZSBCYXNlIDEwLUluY2gGaw0AABVDb25jcmV0ZSBCYXNlIDEwLUluY2gGbA0AAAJTWQgNlpISsxj00wgIDQDUb7u0WdoIAAoACgAKAasAAAASAAAAKBkAAAAAAAAGbQ0AAAgzMjAuMDE3MAZuDQAAAjAzBm8NAAAZQ29uY3JldGUgQmFzZSAxMCAxLzItSW5jaAZwDQAAGUNvbmNyZXRlIEJhc2UgMTAgMS8yLUluY2gGcQ0AAAJTWQgN8HNirxj00wgIDQCWW8e0WdoIAAoACgAKAawAAAASAAAA+hgAAAAAAAAGcg0AAAgzMjAuMDMwNQZzDQAAAjAzBnQNAAAYQ29uY3JldGUgQmFzZSBIRVMgNC1JbmNoBnUNAAAYQ29uY3JldGUgQmFzZSBIRVMgNC1JbmNoBnYNAAACU1kIDU60AK8Y9NMICA2AcK3EtVnaCAAKAAoACgGtAAAAEgAAAPsYAAAAAAAABncNAAAIMzIwLjAzMTAGeA0AAAIwMwZ5DQAAHENvbmNyZXRlIEJhc2UgSEVTIDQgMS8yLUluY2gGeg0AABxDb25jcmV0ZSBCYXNlIEhFUyA0IDEvMi1JbmNoBnsNAAACU1kIDdoWA68Y9NMICA2AE4/WtVnaCAAKAAoACgGuAAAAEgAAAPwYAAAAAAAABnwNAAAIMzIwLjAzMTUGfQ0AAAIwMwZ+DQAAGENvbmNyZXRlIEJhc2UgSEVTIDUtSW5jaAZ/DQAAGENvbmNyZXRlIEJhc2UgSEVTIDUtSW5jaAaADQAAAlNZCA0WeQWvGPTTCAgNALhO3rVZ2ggACgAKAAoBrwAAABIAAAD9GAAAAAAAAAaBDQAACDMyMC4wMzIwBoINAAACMDMGgw0AABxDb25jcmV0ZSBCYXNlIEhFUyA1IDEvMi1JbmNoBoQNAAAcQ29uY3JldGUgQmFzZSBIRVMgNSAxLzItSW5jaAaFDQAAAlNZCA1c2wevGPTTCAgNgLZw6LVZ2ggACgAKAAoBsAAAABIAAAD+GAAAAAAAAAaGDQAACDMyMC4wMzI1BocNAAACMDMGiA0AABhDb25jcmV0ZSBCYXNlIEhFUyA2LUluY2gGiQ0AABhDb25jcmV0ZSBCYXNlIEhFUyA2LUluY2gGig0AAAJTWQgNyj0Krxj00wgIDYBZUvq1WdoIAAoACgAKAbEAAAASAAAA/xgAAAAAAAAGiw0AAAgzMjAuMDMzMAaMDQAAAjAzBo0NAAAcQ29uY3JldGUgQmFzZSBIRVMgNiAxLzItSW5jaAaODQAAHENvbmNyZXRlIEJhc2UgSEVTIDYgMS8yLUluY2gGjw0AAAJTWQgNGqAMrxj00wgIDYDB2wO2WdoIAAoACgAKAbIAAAASAAAAABkAAAAAAAAGkA0AAAgzMjAuMDMzNQaRDQAAAjAzBpINAAAYQ29uY3JldGUgQmFzZSBIRVMgNy1JbmNoBpMNAAAYQ29uY3JldGUgQmFzZSBIRVMgNy1JbmNoBpQNAAACU1kIDXQCD68Y9NMICA2A61AZtlnaCAAKAAoACgGzAAAAEgAAAAEZAAAAAAAABpUNAAAIMzIwLjAzNDAGlg0AAAIwMwaXDQAAHENvbmNyZXRlIEJhc2UgSEVTIDcgMS8yLUluY2gGmA0AABxDb25jcmV0ZSBCYXNlIEhFUyA3IDEvMi1JbmNoBpkNAAACU1kIDc5kEa8Y9NMICA0ArF4vtlnaCAAKAAoACgG0AAAAEgAAAAIZAAAAAAAABpoNAAAIMzIwLjAzNDUGmw0AAAIwMwacDQAAGENvbmNyZXRlIEJhc2UgSEVTIDgtSW5jaAadDQAAGENvbmNyZXRlIEJhc2UgSEVTIDgtSW5jaAaeDQAAAlNZCA0oxxOvGPTTCAgNgDEUPbZZ2ggACgAKAAoBtQAAABIAAAADGQAAAAAAAAafDQAACDMyMC4wMzUwBqANAAACMDMGoQ0AABxDb25jcmV0ZSBCYXNlIEhFUyA4IDEvMi1JbmNoBqINAAAcQ29uY3JldGUgQmFzZSBIRVMgOCAxLzItSW5jaAajDQAAAlNZCA2CKRavGPTTCAgNAAMFRrZZ2ggACgAKAAoBtgAAABIAAAAEGQAAAAAAAAakDQAACDMyMC4wMzU1BqUNAAACMDMGpg0AABhDb25jcmV0ZSBCYXNlIEhFUyA5LUluY2gGpw0AABhDb25jcmV0ZSBCYXNlIEhFUyA5LUluY2gGqA0AAAJTWQgNgikWrxj00wgIDYDU9U62WdoIAAoACgAKAbcAAAASAAAABRkAAAAAAAAGqQ0AAAgzMjAuMDM2MAaqDQAAAjAzBqsNAAAcQ29uY3JldGUgQmFzZSBIRVMgOSAxLzItSW5jaAasDQAAHENvbmNyZXRlIEJhc2UgSEVTIDkgMS8yLUluY2gGrQ0AAAJTWQgN3IsYrxj00wgIDYAPTle2WdoIAAoACgAKAbgAAAASAAAABhkAAAAAAAAGrg0AAAgzMjAuMDM2NQavDQAAAjAzBrANAAAZQ29uY3JldGUgQmFzZSBIRVMgMTAtSW5jaAaxDQAAGUNvbmNyZXRlIEJhc2UgSEVTIDEwLUluY2gGsg0AAAJTWQgNNu4arxj00wgIDYB312C2WdoIAAoACgAKAbkAAAASAAAABxkAAAAAAAAGsw0AAAgzMjAuMDM3MAa0DQAAAjAzBrUNAAAdQ29uY3JldGUgQmFzZSBIRVMgMTAgMS8yLUluY2gGtg0AAB1Db25jcmV0ZSBCYXNlIEhFUyAxMCAxLzItSW5jaAa3DQAAAlNZCA2aUB2vGPTTCAgNAByXaLZZ2ggACgAKAAoBugAAABIAAAAJGQAAAAAAAAa4DQAACDMyNS4wMTAwBrkNAAACMDMGug0AABNQdWx2ZXJpemUgYW5kIFJlbGF5BrsNAAATUHVsdmVyaXplIGFuZCBSZWxheQa8DQAAAlNZCA1EFSKvGPTTCAgNAG3Fp7ZZ2ggACgAKAAoBuwAAABIAAAAuNwAAAAAAAAa9DQAACjMyNy4xMDAwLlMGvg0AAAIwMwa/DQAAGENJUiBBc3BoYWx0aWMgQmFzZSBMYXllcgbADQAAGENJUiBBc3BoYWx0aWMgQmFzZSBMYXllcgbBDQAAAlNZCA1Iqac8xujWCAgNgPJ6tbZZ2ggACgAKAAoBvAAAABIAAAAKGQAAAAAAAAbCDQAACDMzMC4wMTAwBsMNAAACMDMGxA0AAA5NaWxsIGFuZCBSZWxheQbFDQAADk1pbGwgYW5kIFJlbGF5BsYNAAACU1kIDeB2JK8Y9NMICA2Awo3ItlnaCAAKAAoACgG9AAAAEgAAAAsZAAAAAAAABscNAAAIMzM1LjAxMDAGyA0AAAIwMwbJDQAAClJ1YmJsaXppbmcGyg0AAApSdWJibGl6aW5nBssNAAACU1kIDTDZJq8Y9NMICA0Az9bZtlnaCAAKAAoACgG+AAAAEgAAAAwZAAAAAAAABswNAAAIMzQwLjAxMDAGzQ0AAAIwMwbODQAAFENyYWNraW5nIGFuZCBTZWF0aW5nBs8NAAAUQ3JhY2tpbmcgYW5kIFNlYXRpbmcG0A0AAAJTWQgNMNkmrxj00wgIDYDnPMu3WdoIAAoACgAKAb8AAAASAAAADRkAAAAAAAAG0Q0AAAgzNTAuMDEwMgbSDQAAAjAzBtMNAAAHU3ViYmFzZQbUDQAAB1N1YmJhc2UG1Q0AAAJDWQgNgDsprxj00wgIDQDi5K4Y9NMIAAoACgAKAcAAAAASAAAADhkAAAAAAAAG1g0AAAgzNTAuMDEwNAbXDQAAAjAzBtgNAAAHU3ViYmFzZQbZDQAAB1N1YmJhc2UG2g0AAANUT04IDeSdK68Y9NMICA0A4uSuGPTTCAAKAAoACgHBAAAAEgAAAA8ZAAAAAAAABtsNAAAIMzUwLjAxMTUG3A0AAAIwMwbdDQAADlN1YmJhc2UgNi1JbmNoBt4NAAAOU3ViYmFzZSA2LUluY2gG3w0AAAJTWQgNPgAurxj00wgIDQDi5K4Y9NMIAAoACgAKAcIAAAASAAAAEBkAAAAAAAAG4A0AAAgzNTAuMDEyMAbhDQAAAjAzBuINAAAOU3ViYmFzZSA3LUluY2gG4w0AAA5TdWJiYXNlIDctSW5jaAbkDQAAAlNZCA2YYjCvGPTTCAgNAOLkrhj00wgACgAKAAoBwwAAABIAAAARGQAAAAAAAAblDQAACDM1MC4wMTI1BuYNAAACMDMG5w0AAA5TdWJiYXNlIDgtSW5jaAboDQAADlN1YmJhc2UgOC1JbmNoBukNAAACU1kIDejEMq8Y9NMICA0A4uSuGPTTCAAKAAoACgHEAAAAEgAAABIZAAAAAAAABuoNAAAIMzUwLjAxMzAG6w0AAAIwMwbsDQAADlN1YmJhc2UgOS1JbmNoBu0NAAAOU3ViYmFzZSA5LUluY2gG7g0AAAJTWQgNQic1rxj00wgIDQDi5K4Y9NMIAAoACgAKAcUAAAASAAAAExkAAAAAAAAG7w0AAAgzNTAuMDEzNQbwDQAAAjAzBvENAAAPU3ViYmFzZSAxMC1JbmNoBvINAAAPU3ViYmFzZSAxMC1JbmNoBvMNAAACU1kIDUInNa8Y9NMICA0A4uSuGPTTCAAKAAoACgHGAAAAEgAAABQZAAAAAAAABvQNAAAIMzUwLjAxNDAG9Q0AAAIwMwb2DQAAD1N1YmJhc2UgMTEtSW5jaAb3DQAAD1N1YmJhc2UgMTEtSW5jaAb4DQAAAlNZCA2ciTevGPTTCAgNAOLkrhj00wgACgAKAAoBxwAAABIAAAAVGQAAAAAAAAb5DQAACDM1MC4wMTQ1BvoNAAACMDMG+w0AAA9TdWJiYXNlIDEyLUluY2gG/A0AAA9TdWJiYXNlIDEyLUluY2gG/Q0AAAJTWQgN9us5rxj00wgIDQDi5K4Y9NMIAAoACgAKAcgAAAASAAAAMTcAAAAAAAAG/g0AAAozNzEuMjAwMC5TBv8NAAACMDMGAA4AAC5RTVAgQmFzZSBBZ2dyZWdhdGUgRGVuc2UgMSAxLzQtSW5jaCBDb21wYWN0aW9uBgEOAAAoUU1QIEJhc2UgQWdnIERlbnNlIDEgMS80LUluY2ggQ29tcGFjdGlvbgYCDgAABEVBQ0gIDdbtW9OYTdcICA2AOyf2t1naCAAKAAoACgHJAAAAEgAAAIstAAAAAAAABgMOAAAKMzc0LjEwMTAuUwYEDgAAAjAzBgUOAAAdUU1QIE1pbGwgYW5kIFJlbGF5IENvbXBhY3Rpb24GBg4AAB1RTVAgTWlsbCBhbmQgUmVsYXkgQ29tcGFjdGlvbgYHDgAAAlNZCA3o23bgGPTTCAgNAEhwB7hZ2ggACgAKAAoBygAAABIAAACMLQAAAAAAAAYIDgAACjM3NC4xMDIwLlMGCQ4AAAIwMwYKDgAAIlFNUCBQdWx2ZXJpemUgYW5kIFJlbGF5IENvbXBhY3Rpb24GCw4AACJRTVAgUHVsdmVyaXplIGFuZCBSZWxheSBDb21wYWN0aW9uBgwOAAACU1kIDYg+eeAY9NMICA2AGWEQuFnaCAAKAAoACgHLAAAAEgAAAJ84AAAAAAAABg0OAAAIMzkwLjAxMDAGDg4AAAIwMwYPDgAAI1JlbW92aW5nIFBhdmVtZW50IGZvciBCYXNlIFBhdGNoaW5nBhAOAAAjUmVtb3ZpbmcgUGF2ZW1lbnQgZm9yIEJhc2UgUGF0Y2hpbmcGEQ4AAAJDWQgNLmn3lDS02wgIDYCAwJQ0tNsIAAoACgAKAcwAAAASAAAAGBkAAAAAAAAGEg4AAAgzOTAuMDIwMQYTDgAAAjAzBhQOAAAXQmFzZSBQYXRjaGluZyBBc3BoYWx0aWMGFQ4AABdCYXNlIFBhdGNoaW5nIEFzcGhhbHRpYwYWDgAAA1RPTggNBBNBrxj00wgIDQDhkf/zndkIAAoACgAKAc0AAAASAAAAoDgAAAAAAAAGFw4AAAgzOTAuMDMwNQYYDgAAAjAzBhkOAAAaQmFzZSBQYXRjaGluZyBDb25jcmV0ZSBIRVMGGg4AABpCYXNlIFBhdGNoaW5nIENvbmNyZXRlIEhFUwYbDgAAAkNZCA3Yt6iVNLTbCAgNABdZlTS02wgACgAKAAoBzgAAABIAAAChOAAAAAAAAAYcDgAACDM5MC4wNDA1Bh0OAAACMDMGHg4AABtCYXNlIFBhdGNoaW5nIENvbmNyZXRlIFNIRVMGHw4AABtCYXNlIFBhdGNoaW5nIENvbmNyZXRlIFNIRVMGIA4AAAJDWQgNPCCvlTS02wgIDQAXWZU0tNsIAAoACgAKAc8AAAASAAAAyCsAAAAAAAAGIQ4AAAg0MDUuMDEwMAYiDgAAAjAzBiMOAAAcQ29sb3JpbmcgQ29uY3JldGUgV2lzRE9UIFJlZAYkDgAAHENvbG9yaW5nIENvbmNyZXRlIFdpc0RPVCBSZWQGJQ4AAAJDWQgNDBB43Bj00wgIDQBbilK4WdoIAAoACgAKAdAAAAASAAAA2jAAAAAAAAAGJg4AAAg0MDUuMDIwMAYnDgAAAjAzBigOAAAYQ29sb3JpbmcgQ29uY3JldGUgQ3VzdG9tBikOAAAYQ29sb3JpbmcgQ29uY3JldGUgQ3VzdG9tBioOAAACQ1kIDWpxk+gY9NMICA0AwxNcuFnaCAAKAAoACgHRAAAAEgAAANswAAAAAAAABisOAAAINDA1LjEwMDAGLA4AAAIwMwYtDgAAGVN0YW1waW5nIENvbG9yZWQgQ29uY3JldGUGLg4AABlTdGFtcGluZyBDb2xvcmVkIENvbmNyZXRlBi8OAAACQ1kIDbDTlegY9NMICA2AVvBwuFnaCAAKAAoACgHSAAAAEgAAABwZAAAAAAAABjAOAAAINDE1LjAwNjAGMQ4AAAIwMwYyDgAAGENvbmNyZXRlIFBhdmVtZW50IDYtSW5jaAYzDgAAGENvbmNyZXRlIFBhdmVtZW50IDYtSW5jaAY0DgAAAlNZCA0SOkivGPTTCAgNAJ6RirhZ2ggACgAKAAoB0wAAABIAAAAdGQAAAAAAAAY1DgAACDQxNS4wMDY1BjYOAAACMDMGNw4AABxDb25jcmV0ZSBQYXZlbWVudCA2IDEvMi1JbmNoBjgOAAAcQ29uY3JldGUgUGF2ZW1lbnQgNiAxLzItSW5jaAY5DgAAAlNZCA1snEqvGPTTCAgNANnpkrhZ2ggACgAKAAoB1AAAABIAAAAeGQAAAAAAAAY6DgAACDQxNS4wMDcwBjsOAAACMDMGPA4AABhDb25jcmV0ZSBQYXZlbWVudCA3LUluY2gGPQ4AABhDb25jcmV0ZSBQYXZlbWVudCA3LUluY2gGPg4AAAJTWQgN2v5Mrxj00wgIDQAUQpu4WdoIAAoACgAKAdUAAAASAAAAHxkAAAAAAAAGPw4AAAg0MTUuMDA3NQZADgAAAjAzBkEOAAAcQ29uY3JldGUgUGF2ZW1lbnQgNyAxLzItSW5jaAZCDgAAHENvbmNyZXRlIFBhdmVtZW50IDcgMS8yLUluY2gGQw4AAAJTWQgNKmFPrxj00wgIDQCp/KW4WdoIAAoACgAKAdYAAAASAAAAIBkAAAAAAAAGRA4AAAg0MTUuMDA4MAZFDgAAAjAzBkYOAAAYQ29uY3JldGUgUGF2ZW1lbnQgOC1JbmNoBkcOAAAYQ29uY3JldGUgUGF2ZW1lbnQgOC1JbmNoBkgOAAACU1kIDXrDUa8Y9NMICA0APrewuFnaCAAKAAoACgHXAAAAEgAAACEZAAAAAAAABkkOAAAINDE1LjAwODUGSg4AAAIwMwZLDgAAHENvbmNyZXRlIFBhdmVtZW50IDggMS8yLUluY2gGTA4AABxDb25jcmV0ZSBQYXZlbWVudCA4IDEvMi1JbmNoBk0OAAACU1kIDdQlVK8Y9NMICA2AyxvuuFnaCAAKAAoACgHYAAAAEgAAACIZAAAAAAAABk4OAAAINDE1LjAwOTAGTw4AAAIwMwZQDgAAGENvbmNyZXRlIFBhdmVtZW50IDktSW5jaAZRDgAAGENvbmNyZXRlIFBhdmVtZW50IDktSW5jaAZSDgAAAlNZCA04iFavGPTTCAgNAMo9+LhZ2ggACgAKAAoB2QAAABIAAAAjGQAAAAAAAAZTDgAACDQxNS4wMDk1BlQOAAACMDMGVQ4AABxDb25jcmV0ZSBQYXZlbWVudCA5IDEvMi1JbmNoBlYOAAAcQ29uY3JldGUgUGF2ZW1lbnQgOSAxLzItSW5jaAZXDgAAAlNZCA04iFavGPTTCAgNAIwpBLlZ2ggACgAKAAoB2gAAABIAAAAkGQAAAAAAAAZYDgAACDQxNS4wMTAwBlkOAAACMDMGWg4AABlDb25jcmV0ZSBQYXZlbWVudCAxMC1JbmNoBlsOAAAZQ29uY3JldGUgUGF2ZW1lbnQgMTAtSW5jaAZcDgAAAlNZCA266livGPTTCAgNAJpQC7lZ2ggACgAKAAoB2wAAABIAAAAlGQAAAAAAAAZdDgAACDQxNS4wMTA1Bl4OAAACMDMGXw4AAB1Db25jcmV0ZSBQYXZlbWVudCAxMCAxLzItSW5jaAZgDgAAHUNvbmNyZXRlIFBhdmVtZW50IDEwIDEvMi1JbmNoBmEOAAACU1kIDexMW68Y9NMICA0A4uSuGPTTCAAKAAoACgHcAAAAEgAAACYZAAAAAAAABmIOAAAINDE1LjAxMTAGYw4AAAIwMwZkDgAAGUNvbmNyZXRlIFBhdmVtZW50IDExLUluY2gGZQ4AABlDb25jcmV0ZSBQYXZlbWVudCAxMS1JbmNoBmYOAAACU1kIDUavXa8Y9NMICA0A4uSuGPTTCAAKAAoACgHdAAAAEgAAACcZAAAAAAAABmcOAAAINDE1LjAxMTUGaA4AAAIwMwZpDgAAHUNvbmNyZXRlIFBhdmVtZW50IDExIDEvMi1JbmNoBmoOAAAdQ29uY3JldGUgUGF2ZW1lbnQgMTEgMS8yLUluY2gGaw4AAAJTWQgNjBFgrxj00wgIDQDi5K4Y9NMIAAoACgAKAd4AAAASAAAAKRkAAAAAAAAGbA4AAAg0MTUuMDEyMAZtDgAAAjAzBm4OAAAZQ29uY3JldGUgUGF2ZW1lbnQgMTItSW5jaAZvDgAAGUNvbmNyZXRlIFBhdmVtZW50IDEyLUluY2gGcA4AAAJTWQgNStZkrxj00wgIDQDi5K4Y9NMIAAoACgAKAd8AAAASAAAApysAAAAAAAAGcQ4AAAg0MTUuMDEyNQZyDgAAAjAzBnMOAAAdQ29uY3JldGUgUGF2ZW1lbnQgMTIgMS8yLUluY2gGdA4AAB1Db25jcmV0ZSBQYXZlbWVudCAxMiAxLzItSW5jaAZ1DgAAAlNZCA1SijDcGPTTCAgNgPmY2xj00wgACgAKAAoB4AAAABIAAACoKwAAAAAAAAZ2DgAACDQxNS4wMTMwBncOAAACMDMGeA4AABlDb25jcmV0ZSBQYXZlbWVudCAxMy1JbmNoBnkOAAAZQ29uY3JldGUgUGF2ZW1lbnQgMTMtSW5jaAZ6DgAAAlNZCA2s7DLcGPTTCAgNAJAx3Bj00wgACgAKAAoB4QAAABIAAACpKwAAAAAAAAZ7DgAACDQxNS4wMTM1BnwOAAACMDMGfQ4AAB1Db25jcmV0ZSBQYXZlbWVudCAxMyAxLzItSW5jaAZ+DgAAHUNvbmNyZXRlIFBhdmVtZW50IDEzIDEvMi1JbmNoBn8OAAACU1kIDQZPNdwY9NMICA0AkDHcGPTTCAAKAAoACgHiAAAAEgAAAKorAAAAAAAABoAOAAAINDE1LjAyMTAGgQ4AAAIwMwaCDgAAFkNvbmNyZXRlIFBhdmVtZW50IEdhcHMGgw4AABZDb25jcmV0ZSBQYXZlbWVudCBHYXBzBoQOAAAERUFDSAgNYLE33Bj00wgIDYDOBAu6WdoIAAoACgAKAeMAAAASAAAAqysAAAAAAAAGhQ4AAAg0MTUuMDMxMAaGDgAAAjAzBocOAAAOQ29uY3JldGUgQWxsZXkGiA4AAA5Db25jcmV0ZSBBbGxleQaJDgAAAlNZCA26EzrcGPTTCAgNAIHrGbpZ2ggACgAKAAoB5AAAABIAAACsKwAAAAAAAAaKDgAACDQxNS4wNDEwBosOAAACMDMGjA4AAB9Db25jcmV0ZSBQYXZlbWVudCBBcHByb2FjaCBTbGFiBo0OAAAfQ29uY3JldGUgUGF2ZW1lbnQgQXBwcm9hY2ggU2xhYgaODgAAAlNZCA0KdjzcGPTTCAgNAIbeXbpZ2ggACgAKAAoB5QAAABIAAACCGQAAAAAAAAaPDgAACDQxNS4xMDgwBpAOAAACMDMGkQ4AABxDb25jcmV0ZSBQYXZlbWVudCBIRVMgOC1JbmNoBpIOAAAcQ29uY3JldGUgUGF2ZW1lbnQgSEVTIDgtSW5jaAaTDgAAAlNZCA0G9CWwGPTTCAgNAA8WsBj00wgACgAKAAoB5gAAABIAAACDGQAAAAAAAAaUDgAACDQxNS4xMDg1BpUOAAACMDMGlg4AACBDb25jcmV0ZSBQYXZlbWVudCBIRVMgOCAxLzItSW5jaAaXDgAAIENvbmNyZXRlIFBhdmVtZW50IEhFUyA4IDEvMi1JbmNoBpgOAAACU1kIDWBWKLAY9NMICA0ADxawGPTTCAAKAAoACgHnAAAAEgAAAIQZAAAAAAAABpkOAAAINDE1LjEwOTAGmg4AAAIwMwabDgAAHENvbmNyZXRlIFBhdmVtZW50IEhFUyA5LUluY2gGnA4AABxDb25jcmV0ZSBQYXZlbWVudCBIRVMgOS1JbmNoBp0OAAACU1kIDbC4KrAY9NMICA0ADxawGPTTCAAKAAoACgHoAAAAEgAAAIUZAAAAAAAABp4OAAAINDE1LjEwOTUGnw4AAAIwMwagDgAAIENvbmNyZXRlIFBhdmVtZW50IEhFUyA5IDEvMi1JbmNoBqEOAAAgQ29uY3JldGUgUGF2ZW1lbnQgSEVTIDkgMS8yLUluY2gGog4AAAJTWQgNChstsBj00wgIDQAPFrAY9NMIAAoACgAKAekAAAASAAAA9xgAAAAAAAAGow4AAAg0MTUuMTEwMAakDgAAAjAzBqUOAAAdQ29uY3JldGUgUGF2ZW1lbnQgSEVTIDEwLUluY2gGpg4AAB1Db25jcmV0ZSBQYXZlbWVudCBIRVMgMTAtSW5jaAanDgAAAlNZCA2a7/uuGPTTCAgNAOLkrhj00wgACgAKAAoB6gAAABIAAABbGAAAAAAAAAaoDgAACDQxNS4xMTA1BqkOAAACMDMGqg4AACFDb25jcmV0ZSBQYXZlbWVudCBIRVMgMTAgMS8yLUluY2gGqw4AACFDb25jcmV0ZSBQYXZlbWVudCBIRVMgMTAgMS8yLUluY2gGrA4AAAJTWQgNeFCWrRj00wgIDYAeG60Y9NMIAAoACgAKAesAAAASAAAAXBgAAAAAAAAGrQ4AAAg0MTUuMTExMAauDgAAAjAzBq8OAAAdQ29uY3JldGUgUGF2ZW1lbnQgSEVTIDExLUluY2gGsA4AAB1Db25jcmV0ZSBQYXZlbWVudCBIRVMgMTEtSW5jaAaxDgAAAlNZCA3SspitGPTTCAgNgB4brRj00wgACgAKAAoB7AAAABIAAABdGAAAAAAAAAayDgAACDQxNS4xMTE1BrMOAAACMDMGtA4AACFDb25jcmV0ZSBQYXZlbWVudCBIRVMgMTEgMS8yLUluY2gGtQ4AACFDb25jcmV0ZSBQYXZlbWVudCBIRVMgMTEgMS8yLUluY2gGtg4AAAJTWQgNLBWbrRj00wgIDYAeG60Y9NMIAAoACgAKAe0AAAASAAAAXhgAAAAAAAAGtw4AAAg0MTUuMTEyMAa4DgAAAjAzBrkOAAAdQ29uY3JldGUgUGF2ZW1lbnQgSEVTIDEyLUluY2gGug4AAB1Db25jcmV0ZSBQYXZlbWVudCBIRVMgMTItSW5jaAa7DgAAAlNZCA2Gd52tGPTTCAgNgB4brRj00wgACgAKAAoB7gAAABIAAACtKwAAAAAAAAa8DgAACDQxNS4xMTI1Br0OAAACMDMGvg4AACFDb25jcmV0ZSBQYXZlbWVudCBIRVMgMTIgMS8yLUluY2gGvw4AACFDb25jcmV0ZSBQYXZlbWVudCBIRVMgMTIgMS8yLUluY2gGwA4AAAJTWQgNCnY83Bj00wgIDQCQMdwY9NMIAAoACgAKAe8AAAASAAAArisAAAAAAAAGwQ4AAAg0MTUuMTEzMAbCDgAAAjAzBsMOAAAdQ29uY3JldGUgUGF2ZW1lbnQgSEVTIDEzLUluY2gGxA4AAB1Db25jcmV0ZSBQYXZlbWVudCBIRVMgMTMtSW5jaAbFDgAAAlNZCA1k2D7cGPTTCAgNAJAx3Bj00wgACgAKAAoB8AAAABIAAACvKwAAAAAAAAbGDgAACDQxNS4xMTM1BscOAAACMDMGyA4AACFDb25jcmV0ZSBQYXZlbWVudCBIRVMgMTMgMS8yLUluY2gGyQ4AACFDb25jcmV0ZSBQYXZlbWVudCBIRVMgMTMgMS8yLUluY2gGyg4AAAJTWQgN3DpB3Bj00wgIDQCQMdwY9NMIAAoACgAKAfEAAAASAAAALi8AAAAAAAAGyw4AAAo0MTUuMTE1MC5TBswOAAACMDMGzQ4AACNDb25jcmV0ZSBQYXZlbWVudCBGYXN0IFRyYWNrIChpbmNoKQbODgAAI0NvbmNyZXRlIFBhdmVtZW50IEZhc3QgVHJhY2sgKGluY2gpBs8OAAACU1kIDZo+7+QY9NMICA0AkUl5ulnaCAAKAQoACgHyAAAAEgAAALArAAAAAAAABtAOAAAINDE1LjEzMTAG0Q4AAAIwMwbSDgAAEkNvbmNyZXRlIEFsbGV5IEhFUwbTDgAAEkNvbmNyZXRlIEFsbGV5IEhFUwbUDgAAAlNZCA0inUPcGPTTCAgNAEJSkrpZ2ggACgAKAAoB8wAAABIAAACxKwAAAAAAAAbVDgAACDQxNS4xNDEwBtYOAAACMDMG1w4AACNDb25jcmV0ZSBQYXZlbWVudCBBcHByb2FjaCBTbGFiIEhFUwbYDgAAI0NvbmNyZXRlIFBhdmVtZW50IEFwcHJvYWNoIFNsYWIgSEVTBtkOAAACU1kIDXz/RdwY9NMICA2AE0ObulnaCAAKAAoACgH0AAAAEgAAAHk4AAAAAAAABtoOAAAINDE1LjIwMTAG2w4AAAIwMwbcDgAAHENvbmNyZXRlIFRydWNrIEFwcm9uIDEyLWluY2gG3Q4AABxDb25jcmV0ZSBUcnVjayBBcHJvbiAxMi1pbmNoBt4OAAACU1kIDdaJ67zVLtsICA2ASJe81S7bCAAKAAoACgH1AAAAEgAAAOE2AAAAAAAABt8OAAAINDE1LjQxMDAG4A4AAAIwMwbhDgAAH0NvbmNyZXRlIFBhdmVtZW50IEpvaW50IEZpbGxpbmcG4g4AAB9Db25jcmV0ZSBQYXZlbWVudCBKb2ludCBGaWxsaW5nBuMOAAACU1kIDYLQXnMbutQICA0AtUa3ulnaCAAKAAoACgH2AAAAEgAAALAwAAAAAAAABuQOAAAKNDE1LjYwMDAuUwblDgAAAjAzBuYOAAANUm91dCBhbmQgU2VhbAbnDgAADVJvdXQgYW5kIFNlYWwG6A4AAAJMRggNzNg46Bj00wgIDYA6/MS6WdoIAAoACgAKAfcAAAASAAAAcRgAAAAAAAAG6Q4AAAg0MTYuMDYxMAbqDgAAAjAzBusOAAAQRHJpbGxlZCBUaWUgQmFycwbsDgAAEERyaWxsZWQgVGllIEJhcnMG7Q4AAARFQUNICA2qdNutGPTTCAgNAOblaLtZ2ggACgAKAAoB+AAAABIAAAByGAAAAAAAAAbuDgAACDQxNi4wNjIwBu8OAAACMDMG8A4AABJEcmlsbGVkIERvd2VsIEJhcnMG8Q4AABJEcmlsbGVkIERvd2VsIEJhcnMG8g4AAARFQUNICA1oOeCtGPTTCAgNgNBolLtZ2ggACgAKAAoB+QAAABIAAACyMAAAAAAAAAbzDgAACjQxNi4wNjIzLlMG9A4AAAIwMwb1DgAAJlBhdmVtZW50IERvd2VsIEJhcnMgUmV0cm9maXQgV2FycmFudGVkBvYOAAAmUGF2ZW1lbnQgRG93ZWwgQmFycyBSZXRyb2ZpdCBXYXJyYW50ZWQG9w4AAARFQUNICA2AnT3oGPTTCAgNAFId6Bj00wgACgAKAAoB+gAAABIAAAA0LwAAAAAAAAb4DgAACjQxNi4wNzUwLlMG+Q4AAAIwMwb6DgAAM0NvbmNyZXRlIFBhdmVtZW50IFBhcnRpYWwgRGVwdGggUmVwYWlyIEpvaW50IFJlcGFpcgb7DgAAJkNvbmMgUHZ0IFB0bCBEZXB0aCBSZXBhaXIgSm9pbnQgUmVwYWlyBvwOAAACTEYIDbaM/eQY9NMICA0AUKbKu1naCAAKAAoACgH7AAAAEgAAADUvAAAAAAAABv0OAAAKNDE2LjA3NTIuUwb+DgAAAjAzBv8OAAAzQ29uY3JldGUgUGF2ZW1lbnQgUGFydGlhbCBEZXB0aCBSZXBhaXIgQ3JhY2sgUmVwYWlyBgAPAAAmQ29uYyBQdnQgUHRsIERlcHRoIFJlcGFpciBDcmFjayBSZXBhaXIGAQ8AAAJMRggNEO//5Bj00wgIDQBs9Ni7WdoIAAoACgAKAfwAAAASAAAANi8AAAAAAAAGAg8AAAo0MTYuMDc1NC5TBgMPAAACMDMGBA8AADVDb25jcmV0ZSBQYXZlbWVudCBQYXJ0aWFsIERlcHRoIFJlcGFpciBTdXJmYWNlIFJlcGFpcgYFDwAAKENvbmMgUHZ0IFB0bCBEZXB0aCBSZXBhaXIgU3VyZmFjZSBSZXBhaXIGBg8AAAJTRggNEO//5Bj00wgIDYCXR+S7WdoIAAoACgAKAf0AAAASAAAANy8AAAAAAAAGBw8AAAo0MTYuMDc1Ni5TBggPAAACMDMGCQ8AADJDb25jcmV0ZSBQYXZlbWVudCBQYXJ0aWFsIERlcHRoIFJlcGFpciBFZGdlIFJlcGFpcgYKDwAAJUNvbmMgUHZ0IFB0bCBEZXB0aCBSZXBhaXIgRWRnZSBSZXBhaXIGCw8AAAJMRggNalEC5Rj00wgIDQAd/fG7WdoIAAoACgAKAf4AAAASAAAAOC8AAAAAAAAGDA8AAAo0MTYuMDc1OC5TBg0PAAACMDMGDg8AADxDb25jcmV0ZSBQYXZlbWVudCBQYXJ0aWFsIERlcHRoIFJlcGFpciBGdWxsIERlcHRoIEFkanVzdG1lbnQGDw8AACRDb25jIFB2dCBQdGwgRGVwdGggUmVwYWlyIEZ1bGwgRGVwdGgGEA8AAAJTRggNurME5Rj00wgIDQDf6P27WdoIAAoACgAKAf8AAAASAAAAqC0AAAAAAAAGEQ8AAAg0MTYuMTcxMAYSDwAAAjAzBhMPAAAYQ29uY3JldGUgUGF2ZW1lbnQgUmVwYWlyBhQPAAAYQ29uY3JldGUgUGF2ZW1lbnQgUmVwYWlyBhUPAAACU1kIDTSdueAY9NMICA2A2wDhvFnaCAAKAAoACgEAAQAAEgAAAKktAAAAAAAABhYPAAAINDE2LjE3MTUGFw8AAAIwMwYYDwAAHUNvbmNyZXRlIFBhdmVtZW50IFJlcGFpciBTSEVTBhkPAAAdQ29uY3JldGUgUGF2ZW1lbnQgUmVwYWlyIFNIRVMGGg8AAAJTWQgNNJ254Bj00wgIDYApczS9WdoIAAoACgAKAQEBAAASAAAAqi0AAAAAAAAGGw8AAAg0MTYuMTcyMAYcDwAAAjAzBh0PAAAdQ29uY3JldGUgUGF2ZW1lbnQgUmVwbGFjZW1lbnQGHg8AAB1Db25jcmV0ZSBQYXZlbWVudCBSZXBsYWNlbWVudAYfDwAAAlNZCA2O/7vgGPTTCAgNgOZr/LxZ2ggACgAKAAoBAgEAABIAAACrLQAAAAAAAAYgDwAACDQxNi4xNzI1BiEPAAACMDMGIg8AACJDb25jcmV0ZSBQYXZlbWVudCBSZXBsYWNlbWVudCBTSEVTBiMPAAAiQ29u</t>
  </si>
  <si>
    <t>Y3JldGUgUGF2ZW1lbnQgUmVwbGFjZW1lbnQgU0hFUwYkDwAAAlNZCA3oYb7gGPTTCAgNgJxnWb1Z2ggACgAKAAoBAwEAABIAAAD/NgAAAAAAAAYlDwAACjQxNi45MTAwLlMGJg8AAAIwMwYnDwAALkZpbGxpbmcgQ29uY3JldGUgU2hvdWxkZXIgUnVtYmxlIFN0cmlwcyAoc2l6ZSkGKA8AACdGaWxsIENvbmMgU2hvdWxkZXIgUnVtYmxlIFN0cmlwcyAoc2l6ZSkGKQ8AAARFQUNICA1sxXbbxsfVCAgNAIfqhL1Z2ggACgEKAAoBBAEAABIAAAAANwAAAAAAAAYqDwAACjQxNi45MTEyLlMGKw8AAAIwMwYsDwAAL0ZpbGxpbmcgQ29uY3JldGUgU2hvdWxkZXIgUnVtYmxlIFN0cmlwcyAxMi1JbmNoBi0PAAAoRmlsbCBDb25jIFNob3VsZGVyIFJ1bWJsZSBTdHJpcHMgMTItSW5jaAYuDwAAAkxGCA2e51krx8fVCAgNgN9ukb1Z2ggACgAKAAoBBQEAABIAAAABNwAAAAAAAAYvDwAACjQxNi45MTE2LlMGMA8AAAIwMwYxDwAAL0ZpbGxpbmcgQ29uY3JldGUgU2hvdWxkZXIgUnVtYmxlIFN0cmlwcyAxNi1JbmNoBjIPAAAoRmlsbCBDb25jIFNob3VsZGVyIFJ1bWJsZSBTdHJpcHMgMTYtSW5jaAYzDwAAAkxGCA2SD6I/x8fVCAgNgPu8n71Z2ggACgAKAAoBBgEAABIAAAACNwAAAAAAAAY0DwAACjQxNi45MTE4LlMGNQ8AAAIwMwY2DwAAL0ZpbGxpbmcgQ29uY3JldGUgU2hvdWxkZXIgUnVtYmxlIFN0cmlwcyAxOC1JbmNoBjcPAAAoRmlsbCBDb25jIFNob3VsZGVyIFJ1bWJsZSBTdHJpcHMgMTgtSW5jaAY4DwAAAkxGCA3w4dtNx8fVCAgNACcQq71Z2ggACgAKAAoBBwEAABIAAAACLAAAAAAAAAY5DwAACDQyMC4xMDAwBjoPAAACMDMGOw8AAC1Db250aW51b3VzIERpYW1vbmQgR3JpbmRpbmcgQ29uY3JldGUgUGF2ZW1lbnQGPA8AACdDb250aW51b3VzIERpYW1vbmQgR3JpbmQgQ29uY3JldGUgUHZtbnQGPQ8AAAJTWQgN2KUQ3Rj00wgIDYDIE8e9WdoIAAoACgAKAQgBAAASAAAAMi0AAAAAAAAGPg8AAAo0NTAuMTEwMC5TBj8PAAACMDMGQA8AAChBc3BoYWx0aWMgTWl4dHVyZSBGb3IgRXh0cmVtZSBDb25kaXRpb25zBkEPAAAoQXNwaGFsdGljIE1peHR1cmUgRm9yIEV4dHJlbWUgQ29uZGl0aW9ucwZCDwAAA1RPTggN/iC43xj00wgIDQAbIPy9WdoIAAoACgAKAQkBAAASAAAA3DAAAAAAAAAGQw8AAAg0NTAuNDAwMAZEDwAAAjAzBkUPAAAXSE1BIENvbGQgV2VhdGhlciBQYXZpbmcGRg8AABdITUEgQ29sZCBXZWF0aGVyIFBhdmluZwZHDwAAA1RPTggNKDaY6Bj00wgIDYAnaQ2+WdoIAAoACgAKAQoBAAASAAAAhRgAAAAAAAAGSA8AAAg0NTUuMDUwMAZJDwAAAjAzBkoPAAAcQXNwaGFsdGljIE1hdGVyaWFsIFNlYWwgQ29hdAZLDwAAHEFzcGhhbHRpYyBNYXRlcmlhbCBTZWFsIENvYXQGTA8AAANUT04IDYbACK4Y9NMICA0AtbOtGPTTCAAKAAoACgELAQAAEgAAAIYYAAAAAAAABk0PAAAINDU1LjA1MDUGTg8AAAIwMwZPDwAAHEFzcGhhbHRpYyBNYXRlcmlhbCBTZWFsIENvYXQGUA8AABxBc3BoYWx0aWMgTWF0ZXJpYWwgU2VhbCBDb2F0BlEPAAADR0FMCA3WIguuGPTTCAgNgDLUKL5Z2ggACgAKAAoBDAEAABIAAAD2GAAAAAAAAAZSDwAACDQ1NS4wNjAwBlMPAAACMDMGVA8AAAlUYWNrIENvYXQGVQ8AAAlUYWNrIENvYXQGVg8AAANUT04IDUqN+a4Y9NMICA0AMfYyvlnaCAAKAAoACgENAQAAEgAAAPgYAAAAAAAABlcPAAAINDU1LjA2MDUGWA8AAAIwMwZZDwAACVRhY2sgQ29hdAZaDwAACVRhY2sgQ29hdAZbDwAAA0dBTAgNCFL+rhj00wgIDYDVtTq+WdoIAAoACgAKAQ4BAAASAAAALzcAAAAAAAAGXA8AAAo0NTUuMDc3MC5TBl0PAAACMDMGXg8AABlBc3BoYWx0IFN0YWJpbGl6aW5nIEFnZW50Bl8PAAAZQXNwaGFsdCBTdGFiaWxpemluZyBBZ2VudAZgDwAAA1RPTggN1gq9ucbo1ggIDQC1zUq+WdoIAAoACgAKAQ8BAAASAAAADjcAAAAAAAAGYQ8AAAo0NjAuMDEwNS5TBmIPAAACMDMGYw8AADZITUEgUGVyY2VudCBXaXRoaW4gTGltaXRzIChQV0wpIFRlc3QgU3RyaXAgVm9sdW1ldHJpY3MGZA8AAB5ITUEgUFdMIFRlc3QgU3RyaXAgVm9sdW1ldHJpY3MGZQ8AAARFQUNICA2EXreh+k7WCAgNgJ9Cu/pO1ggACgAKAAoBEAEAABIAAAAPNwAAAAAAAAZmDwAACjQ2MC4wMTEwLlMGZw8AAAIwMwZoDwAAMkhNQSBQZXJjZW50IFdpdGhpbiBMaW1pdHMgKFBXTCkgVGVzdCBTdHJpcCBEZW5zaXR5BmkPAAAaSE1BIFBXTCBUZXN0IFN0cmlwIERlbnNpdHkGag8AAARFQUNICA1M96uw+k7WCAgNABfRwfpO1ggACgAKAAoBEQEAABIAAABPNwAAAAAAAAZrDwAACjQ2MC4wMTE1LlMGbA8AAAIwMwZtDwAAI0hNQSBQYXZlbWVudCBUZXN0IFN0cmlwIFZvbHVtZXRyaWNzBm4PAAAfSE1BIFB2bXQgVGVzdCBTdHJpcCBWb2x1bWV0cmljcwZvDwAABEVBQ0gIDWxrzQJUb9cICA2A44uVTErbCAAKAAoACgESAQAAEgAAAFA3AAAAAAAABnAPAAAKNDYwLjAxMjAuUwZxDwAAAjAzBnIPAAAfSE1BIFBhdmVtZW50IFRlc3QgU3RyaXAgRGVuc2l0eQZzDwAAH0hNQSBQYXZlbWVudCBUZXN0IFN0cmlwIERlbnNpdHkGdA8AAARFQUNICA12l/4nVG/XCAgNgKV3oUxK2wgACgAKAAoBEwEAABIAAADEFwAAAAAAAAZ1DwAACDQ2MC4yMDAwBnYPAAACMDMGdw8AAB5JbmNlbnRpdmUgRGVuc2l0eSBITUEgUGF2ZW1lbnQGeA8AAB5JbmNlbnRpdmUgRGVuc2l0eSBITUEgUGF2ZW1lbnQGeQ8AAANET0wIDTTrSqwY9NMICA2A0h63l63UCAAKAAoACgEUAQAAEgAAAJ01AAAAAAAABnoPAAAINDYwLjIwMDUGew8AAAIwMwZ8DwAAIkluY2VudGl2ZSBEZW5zaXR5IFBXTCBITUEgUGF2ZW1lbnQGfQ8AACJJbmNlbnRpdmUgRGVuc2l0eSBQV0wgSE1BIFBhdmVtZW50Bn4PAAADRE9MCA3GdSkThhrUCAgNgDqowJet1AgACgAKAAoBFQEAABIAAADfNgAAAAAAAAZ/DwAACDQ2MC4yMDA3BoAPAAACMDMGgQ8AADJJbmNlbnRpdmUgRGVuc2l0eSBITUEgUGF2ZW1lbnQgTG9uZ2l0dWRpbmFsIEpvaW50cwaCDwAAKEluY250dmUgRGVuc2l0eSBITUEgUHZtdCBMb25naXR1ZGluYWwgSnQGgw8AAANET0wIDUYyrs3Vt9QICA2Awnjy1bfUCAAKAAoACgEWAQAAEgAAAHQtAAAAAAAABoQPAAAINDYwLjIwMTAGhQ8AAAIwMwaGDwAAIEluY2VudGl2ZSBBaXIgVm9pZHMgSE1BIFBhdmVtZW50BocPAAAgSW5jZW50aXZlIEFpciBWb2lkcyBITUEgUGF2ZW1lbnQGiA8AAANET0wIDWhoQuAY9NMICA2Ab4jxl63UCAAKAAoACgEXAQAAEgAAAFE3AAAAAAAABokPAAAKNDYwLjQyMTAuUwaKDwAAAjAzBosPAAAXSE1BIFBhdmVtZW50IEludGVybGF5ZXIGjA8AABdITUEgUGF2ZW1lbnQgSW50ZXJsYXllcgaNDwAAA1RPTggNojBDqlRv1wgIDYBp67G+WdoIAAoACgAKARgBAAASAAAA0DAAAAAAAAAGjg8AAAg0NjAuNTIyMwaPDwAAAjAzBpAPAAAZSE1BIFBhdmVtZW50IDMgTFQgNTgtMjggUwaRDwAAGUhNQSBQYXZlbWVudCAzIExUIDU4LTI4IFMGkg8AAANUT04IDSz8fegY9NMICA0A1+2SwFnaCAAKAAoACgEZAQAAEgAAADUtAAAAAAAABpMPAAAINDYwLjUyMjQGlA8AAAIwMwaVDwAAGUhNQSBQYXZlbWVudCA0IExUIDU4LTI4IFMGlg8AABlITUEgUGF2ZW1lbnQgNCBMVCA1OC0yOCBTBpcPAAADVE9OCA3aR7/fGPTTCAgNABJGm8BZ2ggACgAKAAoBGgEAABIAAAA2LQAAAAAAAAaYDwAACDQ2MC41MjI1BpkPAAACMDMGmg8AABlITUEgUGF2ZW1lbnQgNSBMVCA1OC0yOCBTBpsPAAAZSE1BIFBhdmVtZW50IDUgTFQgNTgtMjggUwacDwAAA1RPTggNPqrB3xj00wgIDYDjNqTAWdoIAAoACgAKARsBAAASAAAAMzcAAAAAAAAGnQ8AAAg0NjAuNTIyNgaeDwAAAjAzBp8PAAAZSE1BIFBhdmVtZW50IDYgTFQgNTgtMjggUwagDwAAGUhNQSBQYXZlbWVudCA2IExUIDU4LTI4IFMGoQ8AAANUT04IDVz7n6d9WNcICA0APLuwwFnaCAAKAAoACgEcAQAAEgAAADctAAAAAAAABqIPAAAINDYwLjUyNDMGow8AAAIwMwakDwAAGUhNQSBQYXZlbWVudCAzIExUIDU4LTM0IFMGpQ8AABlITUEgUGF2ZW1lbnQgMyBMVCA1OC0zNCBTBqYPAAADVE9OCA2YDMTfGPTTCAgNgJkyAcFZ2ggACgAKAAoBHQEAABIAAAA4LQAAAAAAAAanDwAACDQ2MC41MjQ0BqgPAAACMDMGqQ8AABlITUEgUGF2ZW1lbnQgNCBMVCA1OC0zNCBTBqoPAAAZSE1BIFBhdmVtZW50IDQgTFQgNTgtMzQgUwarDwAAA1RPTggN/G7G3xj00wgIDYDUignBWdoIAAoACgAKAR4BAAASAAAAOS0AAAAAAAAGrA8AAAg0NjAuNTI0NQatDwAAAjAzBq4PAAAZSE1BIFBhdmVtZW50IDUgTFQgNTgtMzQgUwavDwAAGUhNQSBQYXZlbWVudCA1IExUIDU4LTM0IFMGsA8AAANUT04IDUzRyN8Y9NMICA0A06wTwVnaCAAKAAoACgEfAQAAEgAAADQ3AAAAAAAABrEPAAAINDYwLjUyNDYGsg8AAAIwMwazDwAAGUhNQSBQYXZlbWVudCA2IExUIDU4LTM0IFMGtA8AABlITUEgUGF2ZW1lbnQgNiBMVCA1OC0zNCBTBrUPAAADVE9OCA24o/9MfljXCAgNAGhnHsFZ2ggACgAKAAoBIAEAABIAAADdMAAAAAAAAAa2DwAACDQ2MC41NDI0BrcPAAACMDMGuA8AABlITUEgUGF2ZW1lbnQgNCBMVCA1OC0yOCBIBrkPAAAZSE1BIFBhdmVtZW50IDQgTFQgNTgtMjggSAa6DwAAA1RPTggNKDaY6Bj00wgIDYARGmrBWdoIAAoACgAKASEBAAASAAAANTcAAAAAAAAGuw8AAAg0NjAuNTQyNQa8DwAAAjAzBr0PAAAZSE1BIFBhdmVtZW50IDUgTFQgNTgtMjggSAa+DwAAGUhNQSBQYXZlbWVudCA1IExUIDU4LTI4IEgGvw8AAANUT04IDSDbsG9+WNcICA2APcbXwVnaCAAKAAoACgEiAQAAEgAAADY3AAAAAAAABsAPAAAINDYwLjU0MjYGwQ8AAAIwMwbCDwAAGUhNQSBQYXZlbWVudCA2IExUIDU4LTI4IEgGww8AABlITUEgUGF2ZW1lbnQgNiBMVCA1OC0yOCBIBsQPAAADVE9OCA2e0bGLfljXCAgNgHMrnMFZ2ggACgAKAAoBIwEAABIAAADeMAAAAAAAAAbFDwAACDQ2MC41NDQ0BsYPAAACMDMGxw8AABlITUEgUGF2ZW1lbnQgNCBMVCA1OC0zNCBIBsgPAAAZSE1BIFBhdmVtZW50IDQgTFQgNTgtMzQgSAbJDwAAA1RPTggNeJia6Bj00wgIDYCxP5DBWdoIAAoACgAKASQBAAASAAAANzcAAAAAAAAGyg8AAAg0NjAuNTQ0NQbLDwAAAjAzBswPAAAZSE1BIFBhdmVtZW50IDUgTFQgNTgtMzQgSAbNDwAAGUhNQSBQYXZlbWVudCA1IExUIDU4LTM0IEgGzg8AAANUT04IDTZUjOZ+WNcICA2A6xIFwlnaCAAKAAoACgElAQAAEgAAADg3AAAAAAAABs8PAAAINDYwLjU0NDYG0A8AAAIwMwbRDwAAGUhNQSBQYXZlbWVudCA2IExUIDU4LTM0IEgG0g8AABlITUEgUGF2ZW1lbnQgNiBMVCA1OC0zNCBIBtMPAAADVE9OCA2UXDgLf1jXCAgNABdmEMJZ2ggACgAKAAoBJgEAABIAAAA6LQAAAAAAAAbUDwAACDQ2MC42MjIyBtUPAAACMDMG1g8AABlITUEgUGF2ZW1lbnQgMiBNVCA1OC0yOCBTBtcPAAAZSE1BIFBhdmVtZW50IDIgTVQgNTgtMjggUwbYDwAAA1RPTggNnDPL3xj00wgIDYBYj1LCWdoIAAoACgAKAScBAAASAAAAOy0AAAAAAAAG2Q8AAAg0NjAuNjIyMwbaDwAAAjAzBtsPAAAZSE1BIFBhdmVtZW50IDMgTVQgNTgtMjggUwbcDwAAGUhNQSBQYXZlbWVudCAzIE1UIDU4LTI4IFMG3Q8AAANUT04IDQCWzd8Y9NMICA0ArldzwlnaCAAKAAoACgEoAQAAEgAAADwtAAAAAAAABt4PAAAINDYwLjYyMjQG3w8AAAIwMwbgDwAAGUhNQSBQYXZlbWVudCA0IE1UIDU4LTI4IFMG4Q8AABlITUEgUGF2ZW1lbnQgNCBNVCA1OC0yOCBTBuIPAAADVE9OCA1Q+M/fGPTTCAgNAAJCnsJZ2ggACgAKAAoBKQEAABIAAAA9LQAAAAAAAAbjDwAACDQ2MC42MjI1BuQPAAACMDMG5Q8AABlITUEgUGF2ZW1lbnQgNSBNVCA1OC0yOCBTBuYPAAAZSE1BIFBhdmVtZW50IDUgTVQgNTgtMjggUwbnDwAAA1RPTggNUPjP3xj00wgIDQDELarCWdoIAAoACgAKASoBAAASAAAAOTcAAAAAAAAG6A8AAAg0NjAuNjIyNgbpDwAAAjAzBuoPAAAZSE1BIFBhdmVtZW50IDYgTVQgNTgtMjggUwbrDwAAGUhNQSBQYXZlbWVudCA2IE1UIDU4LTI4IFMG7A8AAANUT04IDUDIjj1/WNcICA0A4Hu4wlnaCAAKAAoACgErAQAAEgAAAD4tAAAAAAAABu0PAAAINDYwLjYyNDIG7g8AAAIwMwbvDwAAGUhNQSBQYXZlbWVudCAyIE1UIDU4LTM0IFMG8A8AABlITUEgUGF2ZW1lbnQgMiBNVCA1OC0zNCBTBvEPAAADVE9OCA2qWtLfGPTTCAgNgG3g9cJZ2ggACgAKAAoBLAEAABIAAAA/LQAAAAAAAAbyDwAACDQ2MC42MjQzBvMPAAACMDMG9A8AABlITUEgUGF2ZW1lbnQgMyBNVCA1OC0zNCBTBvUPAAAZSE1BIFBhdmVtZW50IDMgTVQgNTgtMzQgUwb2DwAAA1RPTggNGL3U3xj00wgIDQDzlQPDWdoIAAoACgAKAS0BAAASAAAAQC0AAAAAAAAG9w8AAAg0NjAuNjI0NAb4DwAAAjAzBvkPAAAZSE1BIFBhdmVtZW50IDQgTVQgNTgtMzQgUwb6DwAAGUhNQSBQYXZlbWVudCA0IE1UIDU4LTM0IFMG+w8AAANUT04IDZof198Y9NMICA2A7vshw1naCAAKAAoACgEuAQAAEgAAAEEtAAAAAAAABvwPAAAINDYwLjYyNDUG/Q8AAAIwMwb+DwAAGUhNQSBQYXZlbWVudCA1IE1UIDU4LTM0IFMG/w8AABlITUEgUGF2ZW1lbnQgNSBNVCA1OC0zNCBTBgAQAAADVE9OCA24gdnfGPTTCAgNAHSxL8NZ2ggACgAKAAoBLwEAABIAAAA6NwAAAAAAAAYBEAAACDQ2MC42MjQ2BgIQAAACMDMGAxAAABlITUEgUGF2ZW1lbnQgNiBNVCA1OC0zNCBTBgQQAAAZSE1BIFBhdmVtZW50IDYgTVQgNTgtMzQgUwYFEAAAA1RPTggNNLl6cX9Y1wgIDQAJbDrDWdoIAAoACgAKATABAAASAAAAejgAAAAAAAAGBhAAAAg0NjAuNjQyMwYHEAAAAjAzBggQAAAZSE1BIFBhdmVtZW50IDMgTVQgNTgtMjggSAYJEAAAGUhNQSBQYXZlbWVudCAzIE1UIDU4LTI4IEgGChAAAANUT04IDYyx9LzVLtsICA2ASJe81S7bCAAKAAoACgExAQAAEgAAAEItAAAAAAAABgsQAAAINDYwLjY0MjQGDBAAAAIwMwYNEAAAGUhNQSBQYXZlbWVudCA0IE1UIDU4LTI4IEgGDhAAABlITUEgUGF2ZW1lbnQgNCBNVCA1OC0yOCBIBg8QAAADVE9OCA0c5NvfGPTTCAgNAE8vXsNZ2ggACgAKAAoBMgEAABIAAABzLQAAAAAAAAYQEAAACDQ2MC42NDI1BhEQAAACMDMGEhAAABlITUEgUGF2ZW1lbnQgNSBNVCA1OC0yOCBIBhMQAAAZSE1BIFBhdmVtZW50IDUgTVQgNTgtMjggSAYUEAAAA1RPTggNBAZA4Bj00wgIDQDvVITDWdoIAAoACgAKATMBAAASAAAAOzcAAAAAAAAGFRAAAAg0NjAuNjQyNgYWEAAAAjAzBhcQAAAZSE1BIFBhdmVtZW50IDYgTVQgNTgtMjggSAYYEAAAGUhNQSBQYXZlbWVudCA2IE1UIDU4LTI4IEgGGRAAAANUT04IDXaaO8R/WNcICA2AYyefw1naCAAKAAoACgE0AQAAEgAAABgtAAAAAAAABhoQAAAINDYwLjY0NDMGGxAAAAIwMwYcEAAAGUhNQSBQYXZlbWVudCAzIE1UIDU4LTM0IEgGHRAAABlITUEgUGF2ZW1lbnQgMyBNVCA1OC0zNCBIBh4QAAADVE9OCA22SoHfGPTTCAgNAFFmtsNZ2ggACgAKAAoBNQEAABIAAABDLQAAAAAAAAYfEAAACDQ2MC42NDQ0BiAQAAACMDMGIRAAABlITUEgUGF2ZW1lbnQgNCBNVCA1OC0zNCBIBiIQAAAZSE1BIFBhdmVtZW50IDQgTVQgNTgtMzQgSAYjEAAAA1RPTggNdkbe3xj00wgIDYCp6sLDWdoIAAoACgAKATYBAAASAAAARC0AAAAAAAAGJBAAAAg0NjAuNjQ0NQYlEAAAAjAzBiYQAAAZSE1BIFBhdmVtZW50IDUgTVQgNTgtMzQgSAYnEAAAGUhNQSBQYXZlbWVudCA1IE1UIDU4LTM0IEgGKBAAAANUT04IDdCo4N8Y9NMICA2AmAfQw1naCAAKAAoACgE3AQAAEgAAADw3AAAAAAAABikQAAAINDYwLjY0NDYGKhAAAAIwMwYrEAAAGUhNQSBQYXZlbWVudCA2IE1UIDU4LTM0IEgGLBAAABlITUEgUGF2ZW1lbnQgNiBNVCA1OC0zNCBIBi0QAAADVE9OCA0OD9r6f1jXCAgNgIck3cNZ2ggACgAKAAoBOAEAABIAAAB7OAAAAAAAAAYuEAAACDQ2MC42NjIzBi8QAAACMDMGMBAAABlITUEgUGF2ZW1lbnQgMyBNVCA1OC0yOCBWBjEQAAAZSE1BIFBhdmVtZW50IDMgTVQgNTgtMjggVgYyEAAAA1RPTggNtlL8vNUu2wgIDYBIl7zVLtsIAAoACgAKATkBAAASAAAAPTcAAAAAAAAGMxAAAAg0NjAuNjYyNAY0EAAAAjAzBjUQAAAZSE1BIFBhdmVtZW50IDQgTVQgNTgtMjggVgY2EAAAGUhNQSBQYXZlbWVudCA0IE1UIDU4LTI4IFYGNxAAAANUT04IDbTRN3qAWNcICA0AGwHyw1naCAAKAAoACgE6AQAAEgAAAD43AAAAAAAABjgQAAAINDYwLjY2MjUGORAAAAIwMwY6EAAAGUhNQSBQYXZlbWVudCA1IE1UIDU4LTI4IFYGOxAAABlITUEgUGF2ZW1lbnQgNSBNVCA1OC0yOCBWBjwQAAADVE9OCA3Q+7iUgFjXCAgNgM3nAMRZ2ggACgAKAAoBOwEAABIAAAA/NwAAAAAAAAY9EAAACDQ2MC42NjI2Bj4QAAACMDMGPxAAABlITUEgUGF2ZW1lbnQgNiBNVCA1OC0yOCBWBkAQAAAZSE1BIFBhdmVtZW50IDYgTVQgNTgtMjggVgZBEAAAA1RPTggNyh4IzoBY1wgIDYCGn0nEWdoIAAoACgAKATwBAAASAAAAwzcAAAAAAAAGQhAAAAg0NjAuNjY0MwZDEAAAAjAzBkQQAAAZSE1BIFBhdmVtZW50IDMgTVQgNTgtMzQgVgZFEAAAGUhNQSBQYXZlbWVudCAzIE1UIDU4LTM0IFYGRhAAAANUT04IDaCPWtImvtgICA2AldE6AaXZCAAKAAoACgE9AQAAEgAAAO82AAAAAAAABkcQAAAINDYwLjY2NDQGSBAAAAIwMwZJEAAAGUhNQSBQYXZlbWVudCA0IE1UIDU4LTM0IFYGShAAABlITUEgUGF2ZW1lbnQgNCBNVCA1OC0zNCBWBksQAAADVE9OCA00uNqrkILVCAgNgFA6hcRZ2ggACgAKAAoBPgEAABIAAADwNgAAAAAAAAZMEAAACDQ2MC42NjQ1Bk0QAAACMDMGThAAABlITUEgUGF2ZW1lbnQgNSBNVCA1OC0zNCBWBk8QAAAZSE1BIFBhdmVtZW50IDUgTVQgNTgtMzQgVgZQEAAAA1RPTggNTG75zZCC1QgIDYA/V5LEWdoIAAoACgAKAT8BAAASAAAAQDcAAAAAAAAGURAAAAg0NjAuNjY0NgZSEAAAAjAzBlMQAAAZSE1BIFBhdmVtZW50IDYgTVQgNTgtMzQgVgZUEAAAGUhNQSBQYXZlbWVudCA2IE1UIDU4LTM0IFYGVRAAAANUT04IDYI4nvKAWNcICA2AAUOexFnaCAAKAAoACgFAAQAAEgAAAMY3AAAAAAAABlYQAAAINDYwLjY4NDQGVxAAAAIwMwZYEAAAGUhNQSBQYXZlbWVudCA0IE1UIDU4LTM0IEUGWRAAABlITUEgUGF2ZW1lbnQgNCBNVCA1OC0zNCBFBloQAAADVE9OCA2Y+MkjKL7YCAgNgFFyoAKl2QgACgAKAAoBQQEAABIAAADHNwAAAAAAAAZbEAAACDQ2MC42ODQ1BlwQAAACMDMGXRAAABlITUEgUGF2ZW1lbnQgNSBNVCA1OC0zNCBFBl4QAAAZSE1BIFBhdmVtZW50IDUgTVQgNTgtMzQgRQZfEAAAA1RPTggN3LQUPSi+2AgIDYDd+OcCpdkIAAoACgAKAUIBAAASAAAARS0AAAAAAAAGYBAAAAg0NjAuNzIyMgZhEAAAAjAzBmIQAAAZSE1BIFBhdmVtZW50IDIgSFQgNTgtMjggUwZjEAAAGUhNQSBQYXZlbWVudCAyIEhUIDU4LTI4IFMGZBAAAANUT04IDdCo4N8Y9NMICA0Ayv/jxFnaCAAKAAoACgFDAQAAEgAAAEYtAAAAAAAABmUQAAAINDYwLjcyMjMGZhAAAAIwMwZnEAAAGUhNQSBQYXZlbWVudCAzIEhUIDU4LTI4IFMGaBAAABlITUEgUGF2ZW1lbnQgMyBIVCA1OC0yOCBTBmkQAAADVE9OCA00C+PfGPTTCAgNgHzm8sRZ2ggACgAKAAoBRAEAABIAAABHLQAAAAAAAAZqEAAACDQ2MC43MjI0BmsQAAACMDMGbBAAABlITUEgUGF2ZW1lbnQgNCBIVCA1OC0yOCBTBm0QAAAZSE1BIFBhdmVtZW50IDQgSFQgNTgtMjggUwZuEAAAA1RPTggNem3l3xj00wgIDQB7CP3EWdoIAAoACgAKAUUBAAASAAAASC0AAAAAAAAGbxAAAAg0NjAuNzIyNQZwEAAAAjAzBnEQAAAZSE1BIFBhdmVtZW50IDUgSFQgNTgtMjggUwZyEAAAGUhNQSBQYXZlbWVudCA1IEhUIDU4LTI4IFMGcxAAAANUT04IDd7P598Y9NMICA0APfQIxVnaCAAKAAoACgFGAQAAEgAAAEE3AAAAAAAABnQQAAAINDYwLjcyMjYGdRAAAAIwMwZ2EAAAGUhNQSBQYXZlbWVudCA2IEhUIDU4LTI4IFMGdxAAABlITUEgUGF2ZW1lbnQgNiBIVCA1OC0yOCBTBngQAAADVE9OCA1YRn0ggVjXCAgNgMKpFsVZ2ggACgAKAAoBRwEAABIAAABJLQAAAAAAAAZ5EAAACDQ2MC43MjQyBnoQAAACMDMGexAAABlITUEgUGF2ZW1lbnQgMiBIVCA1OC0zNCBTBnwQAAAZSE1BIFBhdmVtZW50IDIgSFQgNTgtMzQgUwZ9EAAAA1RPTggNODLq3xj00wgIDQC+DzXFWdoIAAoACgAKAUgBAAASAAAASi0AAAAAAAAGfhAAAAg0NjAuNzI0MwZ/EAAAAjAzBoAQAAAZSE1BIFBhdmVtZW50IDMgSFQgNTgtMzQgUwaBEAAAGUhNQSBQYXZlbWVudCAzIEhUIDU4LTM0IFMGghAAAANUT04IDZKU7N8Y9NMICA2AnSdFxVnaCAAKAAoACgFJAQAAEgAAAEstAAAAAAAABoMQAAAINDYwLjcyNDQGhBAAAAIwMwaFEAAAGUhNQSBQYXZlbWVudCA0IEhUIDU4LTM0IFMGhhAAABlITUEgUGF2ZW1lbnQgNCBIVCA1OC0zNCBTBocQAAADVE9OCA3i9u7fGPTTCAgNgKtOTMVZ2ggACgAKAAoBSgEAABIAAABMLQAAAAAAAAaIEAAACDQ2MC43MjQ1BokQAAACMDMGihAAABlITUEgUGF2ZW1lbnQgNSBIVCA1OC0zNCBTBosQAAAZSE1BIFBhdmVtZW50IDUgSFQgNTgtMzQgUwaMEAAAA1RPTggN4vbu3xj00wgIDYAvJmTFWdoIAAoACgAKAUsBAAASAAAAQjcAAAAAAAAGjRAAAAg0NjAuNzI0NgaOEAAAAjAzBo8QAAAZSE1BIFBhdmVtZW50IDYgSFQgNTgtMzQgUwaQEAAAGUhNQSBQYXZlbWVudCA2IEhUIDU4LTM0IFMGkRAAAANUT04IDYrKhUiBWNcICA0ALkhuxVnaCAAKAAoACgFMAQAAEgAAAE0tAAAAAAAABpIQAAAINDYwLjc0MjIGkxAAAAIwMwaUEAAAGUhNQSBQYXZlbWVudCAyIEhUIDU4LTI4IEgGlRAAABlITUEgUGF2ZW1lbnQgMiBIVCA1OC0yOCBIBpYQAAADVE9OCA08WfHfGPTTCAgNgEJAr8VZ2ggACgAKAAoBTQEAABIAAABOLQAAAAAAAAaXEAAACDQ2MC43NDIzBpgQAAACMDMGmRAAABlITUEgUGF2ZW1lbnQgMyBIVCA1OC0yOCBIBpoQAAAZSE1BIFBhdmVtZW50IDMgSFQgNTgtMjggSAabEAAAA1RPTggNoLvz3xj00wgIDYAELLvFWdoIAAoACgAKAU4BAAASAAAATy0AAAAAAAAGnBAAAAg0NjAuNzQyNAadEAAAAjAzBp4QAAAZSE1BIFBhdmVtZW50IDQgSFQgNTgtMjggSAafEAAAGUhNQSBQYXZlbWVudCA0IEhUIDU4LTI4IEgGoBAAAANUT04IDfod9t8Y9NMICA2AmebFxVnaCAAKAAoACgFPAQAAEgAAAFAtAAAAAAAABqEQAAAINDYwLjc0MjUGohAAAAIwMwajEAAAGUhNQSBQYXZlbWVudCA1IEhUIDU4LTI4IEgGpBAAABlITUEgUGF2ZW1lbnQgNSBIVCA1OC0yOCBIBqUQAAADVE9OCA1KgPjfGPTTCAgNgFvS0cVZ2ggACgAKAAoBUAEAABIAAABDNwAAAAAAAAamEAAACDQ2MC43NDI2BqcQAAACMDMGqBAAABlITUEgUGF2ZW1lbnQgNiBIVCA1OC0yOCBIBqkQAAAZSE1BIFBhdmVtZW50IDYgSFQgNTgtMjggSAaqEAAAA1RPTggNRAOgbYFY1wgIDYDwjNzFWdoIAAoACgAKAVEBAAASAAAAUS0AAAAAAAAGqxAAAAg0NjAuNzQ0MgasEAAAAjAzBq0QAAAZSE1BIFBhdmVtZW50IDIgSFQgNTgtMzQgSAauEAAAGUhNQSBQYXZlbWVudCAyIEhUIDU4LTM0IEgGrxAAAANUT04IDa7i+t8Y9NMICA0AMaA+bFraCAAKAAoACgFSAQAAEgAAAFItAAAAAAAABrAQAAAINDYwLjc0NDMGsRAAAAIwMwayEAAAGUhNQSBQYXZlbWVudCAzIEhUIDU4LTM0IEgGsxAAABlITUEgUGF2ZW1lbnQgMyBIVCA1OC0zNCBIBrQQAAADVE9OCA0IRf3fGPTTCAgNAGk8W2xa2ggACgAKAAoBUwEAABIAAABTLQAAAAAAAAa1EAAACDQ2MC43NDQ0BrYQAAACMDMGtxAAABlITUEgUGF2ZW1lbnQgNCBIVCA1OC0zNCBIBrgQAAAZSE1BIFBhdmVtZW50IDQgSFQgNTgtMzQgSAa5EAAAA1RPTggNCEX93xj00wgIDQD7OnpsWtoIAAoACgAKAVQBAAASAAAAVC0AAAAAAAAGuhAAAAg0NjAuNzQ0NQa7EAAAAjAzBrwQAAAZSE1BIFBhdmVtZW50IDUgSFQgNTgtMzQgSAa9EAAAGUhNQSBQYXZlbWVudCA1IEhUIDU4LTM0IEgGvhAAAANUT04IDWKn/98Y9NMICA0ARLqJbFraCAAKAAoACgFVAQAAEgAAAEQ3AAAAAAAABr8QAAAINDYwLjc0NDYGwBAAAAIwMwbBEAAAGUhNQSBQYXZlbWVudCA2IEhUIDU4LTM0IEgGwhAAABlITUEgUGF2ZW1lbnQgNiBIVCA1OC0zNCBIBsMQAAADVE9OCA0MKEuPgVjXCAgNgG8NlWxa2ggACgAKAAoBVgEAABIAAABVLQAAAAAAAAbEEAAACDQ2MC43NjI0BsUQAAACMDMGxhAAABlITUEgUGF2ZW1lbnQgNCBIVCA1OC0yOCBWBscQAAAZSE1BIFBhdmVtZW50IDQgSFQgNTgtMjggVgbIEAAAA1RPTggNsgkC4Bj00wgIDYC9f+hsWtoIAAoACgAKAVcBAAASAAAAVi0AAAAAAAAGyRAAAAg0NjAuNzYyNQbKEAAAAjAzBssQAAAZSE1BIFBhdmVtZW50IDUgSFQgNTgtMjggVgbMEAAAGUhNQSBQYXZlbWVudCA1IEhUIDU4LTI4IFYGzRAAAANUT04IDURrBOAY9NMICA0A6dLzbFraCAAKAAoACgFYAQAAEgAAAEU3AAAAAAAABs4QAAAINDYwLjc2MjYGzxAAAAIwMwbQEAAAGUhNQSBQYXZlbWVudCA2IEhUIDU4LTI4IFYG0RAAABlITUEgUGF2ZW1lbnQgNiBIVCA1OC0yOCBWBtIQAAADVE9OCA0Kr0W1gVjXCAgNAKu+/2xa2ggACgAKAAoBWQEAABIAAADENwAAAAAAAAbTEAAACDQ2MC43NjQzBtQQAAACMDMG1RAAABlITUEgUGF2ZW1lbnQgMyBIVCA1OC0zNCBWBtYQAAAZSE1BIFBhdmVtZW50IDMgSFQgNTgtMzQgVgbXEAAAA1RPTggN9t+Aqie+2AgIDQAGkAcDpdkIAAoACgAKAVoBAAASAAAAVy0AAAAAAAAG2BAAAAg0NjAuNzY0NAbZEAAAAjAzBtoQAAAZSE1BIFBhdmVtZW50IDQgSFQgNTgtMzQgVgbbEAAAGUhNQSBQYXZlbWVudCA0IEhUIDU4LTM0IFYG3BAAAANUT04IDZ7NBuAY9NMICA2AH5EabVraCAAKAAoACgFbAQAAEgAAAFgtAAAAAAAABt0QAAAINDYwLjc2NDUG3hAAAAIwMwbfEAAAGUhNQSBQYXZlbWVudCA1IEhUIDU4LTM0IFYG4BAAABlITUEgUGF2ZW1lbnQgNSBIVCA1OC0zNCBWBuEQAAADVE9OCA3uLwngGPTTCAgNgLRLJW1a2ggACgAKAAoBXAEAABIAAABGNwAAAAAAAAbiEAAACDQ2MC43NjQ2BuMQAAACMDMG5BAAABlITUEgUGF2ZW1lbnQgNiBIVCA1OC0zNCBWBuUQAAAZSE1BIFBhdmVtZW50IDYgSFQgNTgtMzQgVgbmEAAAA1RPTggNvMNa2YFY1wgIDQAN0DFtWtoIAAoACgAKAV0BAAASAAAAxTcAAAAAAAAG5xAAAAg0NjAuNzg0NAboEAAAAjAzBukQAAAZSE1BIFBhdmVtZW50IDQgSFQgNTgtMzQgRQbqEAAAGUhNQSBQYXZlbWVudCA0IEhUIDU4LTM0IEUG6xAAAANUT04IDaQPOs0nvtgICA0AXTYeA6XZCAAKAAoACgFeAQAAEgAAAFY3AAAAAAAABuwQAAAINDYwLjc4NDUG7RAAAAIwMwbuEAAAGUhNQSBQYXZlbWVudCA1IEhUIDU4LTM0IEUG7xAAABlITUEgUGF2ZW1lbnQgNSBIVCA1OC0zNCBFBvAQAAADVE9OCA2kWz+Mcn3XCAgNAMz/UW1a2ggACgAKAAoBXwEAABIAAABZLQAAAAAAAAbxEAAACDQ2MC44NDI0BvIQAAACMDMG8xAAABpITUEgUGF2ZW1lbnQgNCBTTUEgNTgtMjggSAb0EAAAGkhNQSBQYXZlbWVudCA0IFNNQSA1OC0yOCBIBvUQAAADVE9OCA1SkgvgGPTTCAgNAEd1wRaf1wgACgAKAAoBYAEAABIAAABaLQAAAAAAAAb2EAAACDQ2MC44NDI1BvcQAAACMDMG+BAAABpITUEgUGF2ZW1lbnQgNSBTTUEgNTgtMjggSAb5EAAAGkhNQSBQYXZlbWVudCA1IFNNQSA1OC0yOCBIBvoQAAADVE9OCA1SkgvgGPTTCAgNgPHahW1a2ggACgAKAAoBYQEAABIAAABbLQAAAAAAAAb7EAAACDQ2MC44NDQ0BvwQAAACMDMG/RAAABpITUEgUGF2ZW1lbnQgNCBTTUEgNTgtMzQgSAb+EAAAGkhNQSBQYXZlbWVudCA0IFNNQSA1OC0zNCBIBv8QAAADVE9OCA2s9A3gGPTTCAgNgIaVkG1a2ggACgAKAAoBYgEAABIAAABcLQAAAAAAAAYAEQAACDQ2MC44NDQ1BgERAAACMDMGAhEAABpITUEgUGF2ZW1lbnQgNSBTTUEgNTgtMzQgSAYDEQAAGkhNQSBQYXZlbWVudCA1IFNNQSA1OC0zNCBIBgQRAAADVE9OCA38VhDgGPTTCAgNAN8ZnW1a2ggACgAKAAoBYwEAABIAAABdLQAAAAAAAAYFEQAACDQ2MC44NjI0BgYRAAACMDMGBxEAABpITUEgUGF2ZW1lbnQgNCBTTUEgNTgtMjggVgYIEQAAGkhNQSBQYXZlbWVudCA0IFNNQSA1OC0yOCBWBgkRAAADVE9OCA1guRLgGPTTCAgNABJKCXFa2ggACgAKAAoBZAEAABIAAABeLQAAAAAAAAYKEQAACDQ2MC44NjI1BgsRAAACMDMGDBEAABpITUEgUGF2ZW1lbnQgNSBTTUEgNTgtMjggVgYNEQAAGkhNQSBQYXZlbWVudCA1IFNNQSA1OC0yOCBWBg4RAAADVE9OCA26GxXgGPTTCAgNgBBsE3Fa2ggACgAKAAoBZQEAABIAAABfLQAAAAAAAAYPEQAACDQ2MC44NjQ0BhARAAACMDMGEREAABpITUEgUGF2ZW1lbnQgNCBTTUEgNTgtMzQgVgYSEQAAGkhNQSBQYXZlbWVudCA0IFNNQSA1OC0zNCBWBhMRAAADVE9OCA0KfhfgGPTTCAgNgHj1HHFa2ggACgAKAAoBZgEAABIAAABgLQAAAAAAAAYUEQAACDQ2MC44NjQ1BhURAAACMDMGFhEAABpITUEgUGF2ZW1lbnQgNSBTTUEgNTgtMzQgVgYXEQAAGkhNQSBQYXZlbWVudCA1IFNNQSA1OC0zNCBWBhgRAAADVE9OCA1u4BngGPTTCAgNAErmJXFa2ggACgAKAAoBZwEAABIAAABHNwAAAAAAAAYZEQAACDQ2MC44ODI0BhoRAAACMDMGGxEAABpITUEgUGF2ZW1lbnQgNCBTTUEgNTgtMjggRQYcEQAAGkhNQSBQYXZlbWVudCA0IFNNQSA1OC0yOCBFBh0RAAADVE9OCA1eMi2HgljXCAgNACggQHFa2ggACgAKAAoBaAEAABIAAABINwAAAAAAAAYeEQAACDQ2MC44ODI1Bh8RAAACMDMGIBEAABpITUEgUGF2ZW1lbnQgNSBTTUEgNTgtMjggRQYhEQAAGkhNQSBQYXZlbWVudCA1IFNNQSA1OC0yOCBFBiIRAAADVE9OCA3WpxCxgljXCAgNAGN4SHFa2ggACgAKAAoBaQEAABIAAABJNwAAAAAAAAYjEQAACDQ2MC44ODQ0BiQRAAACMDMGJREAABpITUEgUGF2ZW1lbnQgNCBTTUEgNTgtMzQgRQYmEQAAGkhNQSBQYXZlbWVudCA0IFNNQSA1OC0zNCBFBicRAAADVE9OCA14CBH5gljXCAgNgLv8VHFa2ggACgAKAAoBagEAABIAAABKNwAAAAAAAAYoEQAACDQ2MC44ODQ1BikRAAACMDMGKhEAABpITUEgUGF2ZW1lbnQgNSBTTUEgNTgtMzQgRQYrEQAAGkhNQSBQYXZlbWVudCA1IFNNQSA1OC0zNCBFBiwRAAADVE9OCA2sJyEOg1jXCAgNgPZUXXFa2ggACgAKAAoBawEAABIAAADeNwAAAAAAAAYtEQAACjQ2MC45MDAwLlMGLhEAAAIwMwYvEQAAGU1hdGVyaWFsIFRyYW5zZmVyIFZlaGljbGUGMBEAABlNYXRlcmlhbCBUcmFuc2ZlciBWZWhpY2xlBjERAAAERUFDSAgN4q637MoT2QgIDYAn7mA1ltoIAAoACgAKAWwBAAASAAAAxhcAAAAAAAAGMhEAAAg0NjUuMDEwNQYzEQAAAjAzBjQRAAARQXNwaGFsdGljIFN1cmZhY2UGNREAABFBc3BoYWx0aWMgU3VyZmFjZQY2EQAAA1RPTggN1K9PrBj00wgIDYCm2OJxWtoIAAoACgAKAW0BAAASAAAAxxcAAAAAAAAGNxEAAAg0NjUuMDExMAY4EQAAAjAzBjkRAAAaQXNwaGFsdGljIFN1cmZhY2UgUGF0Y2hpbmcGOhEAABpBc3BoYWx0aWMgU3VyZmFjZSBQYXRjaGluZwY7EQAAA1RPTggNLhJSrBj00wgIDQDSK+5xWtoIAAoACgAKAW4BAAASAAAAyBcAAAAAAAAGPBEAAAg0NjUuMDExNQY9EQAAAjAzBj4RAAAZQXNwaGFsdGljIFN1cmZhY2UgRGV0b3VycwY/EQAAGUFzcGhhbHRpYyBTdXJmYWNlIERldG91cnMGQBEAAANUT04IDS4SUqwY9NMICA0ASNz+cVraCAAKAAoACgFvAQAAEgAAAMkXAAAAAAAABkERAAAINDY1LjAxMjAGQhEAAAIwMwZDEQAAL0FzcGhhbHRpYyBTdXJmYWNlIERyaXZld2F5cyBhbmQgRmllbGQgRW50cmFuY2VzBkQRAAAoQXNwaCBTdXJmYWNlIERyaXZld2F5cyAmIEZpZWxkIEVudHJhbmNlcwZFEQAAA1RPTggNknRUrBj00wgIDYBG/ghyWtoIAAoACgAKAXABAAASAAAAyhcAAAAAAAAGRhEAAAg0NjUuMDEyNQZHEQAAAjAzBkgRAAAbQXNwaGFsdGljIFN1cmZhY2UgVGVtcG9yYXJ5BkkRAAAbQXNwaGFsdGljIFN1cmZhY2UgVGVtcG9yYXJ5BkoRAAADVE9OCA0U11asGPTTCAgNAMn3KnJa2ggACgAKAAoBcQEAABIAAADLFwAAAAAAAAZLEQAACDQ2NS4wMzA1BkwRAAACMDMGTREAACBBc3BoYWx0aWMgU3VyZmFjZSBTYWZldHkgSXNsYW5kcwZOEQAAIEFzcGhhbHRpYyBTdXJmYWNlIFNhZmV0eSBJc2xhbmRzBk8RAAADVE9OCA1QOVmsGPTTCAgNgMcZNXJa2ggACgAKAAoBcgEAABIAAADMFwAAAAAAAAZQEQAACDQ2NS4wMzEwBlERAAACMDMGUhEAAA5Bc3BoYWx0aWMgQ3VyYgZTEQAADkFzcGhhbHRpYyBDdXJiBlQRAAACTEYIDaCbW6wY9NMICA0Axjs/clraCAAKAAoACgFzAQAAEgAAAM0XAAAAAAAABlURAAAINDY1LjAzMTUGVhEAAAIwMwZXEQAAEEFzcGhhbHRpYyBGbHVtZXMGWBEAABBBc3BoYWx0aWMgRmx1bWVzBlkRAAACU1kIDfr9XawY9NMICA0AspxgclraCAAKAAoACgF0AQAAEgAAAHw4AAAAAAAABloRAAAINDY1LjA1MTAGWxEAAAIwMwZcEQAAMUFzcGhhbHRpYyBSdW1ibGUgU3RyaXBzLCBTaG91bGRlciBEaXZpZGVkIFJvYWR3YXkGXREAACdBc3BoYWx0aWMgUnVtYmxlIFN0cmlwIFNobGRyIERpdmVkIFJkd3kGXhEAAAJMRggN4PMDvdUu2wgIDYBIl7zVLtsIAAoACgAKAXUBAAASAAAAfTgAAAAAAAAGXxEAAAg0NjUuMDUyMAZgEQAAAjAzBmERAAAhQXNwaGFsdGljIFJ1bWJsZSBTdHJpcHMsIFNob3VsZGVyBmIRAAAhQXNwaGFsdGljIFJ1bWJsZSBTdHJpcHMsIFNob3VsZGVyBmMRAAACTEYIDYpcCr3VLtsICA2ASJe81S7bCAAKAAoACgF2AQAAEgAAAH44AAAAAAAABmQRAAAINDY1LjA1MjUGZREAAAIwMwZmEQAALEFzcGhhbHRpYyBSdW1ibGUgU3RyaXBzLCBTaG91bGRlciBTaW51c29pZGFsBmcRAAAnQXNwaGFsdGljIFJ1bWJsZSBTdHJpcCBTaGxkciBTaW51c29pZGFsBmgRAAACTEYIDZpHFL3VLtsICA2ASJe81S7bCAAKAAoACgF3AQAAEgAAAH84AAAAAAAABmkRAAAINDY1LjA1NDAGahEAAAIwMwZrEQAAIkFzcGhhbHRpYyBSdW1ibGUgU3RyaXBzLCBFZGdlIExpbmUGbBEAACJBc3BoYWx0aWMgUnVtYmxlIFN0cmlwcywgRWRnZSBMaW5lBm0RAAACTEYIDdzBG73VLtsICA2ASJe81S7bCAAKAAoACgF4AQAAEgAAAIA4AAAAAAAABm4RAAAINDY1LjA1NjAGbxEAAAIwMwZwEQAAI0FzcGhhbHRpYyBSdW1ibGUgU3RyaXBzLCBDZW50ZXJsaW5lBnERAAAjQXNwaGFsdGljIFJ1bWJsZSBTdHJpcHMsIENlbnRlcmxpbmUGchEAAAJMRggNcJ8ivdUu2wgIDYBIl7zVLtsIAAoACgAKAXkBAAASAAAAgTgAAAAAAAAGcxEAAAg0NjUuMDU2NQZ0EQAAAjAzBnURAAAuQXNwaGFsdGljIFJ1bWJsZSBTdHJpcHMsIENlbnRlcmxpbmUgU2ludXNvaWRhbAZ2EQAAJ0FzcGhhbHRpYyBSdW1ibGUgU3RyaXAgQ3RybG4gU2ludXNvaWRhbAZ3EQAAAkxGCA2stSq91S7bCAgNgEiXvNUu2wgACgAKAAoBegEAABIAAACCOAAAAAAAAAZ4EQAACDQ2NS4wNTgwBnkRAAACMDMGehEAACNBc3BoYWx0aWMgUnVtYmxlIFN0cmlwcywgVHJhbnN2ZXJzZQZ7EQAAI0FzcGhhbHRpYyBSdW1ibGUgU3RyaXBzLCBUcmFuc3ZlcnNlBnwRAAACU1kIDTAaM73VLtsICA0A3y+91S7bCAAKAAoACgF7AQAAEgAAAM8XAAAAAAAABn0RAAAINDc1LjAxMDAGfhEAAAIwMwZ/EQAACVNlYWwgQ29hdAaAEQAACVNlYWwgQ29hdAaBEQAAAkNZCA1UYGCsGPTTCAgNAGiYvXJa2ggACgAKAAoBfAEAABIAAADQFwAAAAAAAAaCEQAACDQ3NS4wMTA1BoMRAAACMDMGhBEAAAlTZWFsIENvYXQGhREAAAlTZWFsIENvYXQGhhEAAANUT04IDaTCYqwY9NMICA0AV7XKclraCAAKAAoACgF9AQAAEgAAALg3AAAAAAAABocRAAAKNDkyLjIwMTUuUwaIEQAAAjAzBokRAAA+Um91dGluZyBhbmQgU2VhbGluZyBDcmFja3MgYW5kIEpvaW50cyB3aXRoIEhvdC1BcHBsaWVkIFNlYWxhbnQGihEAACdSb3V0ICYgU2VhbCBDcmFja3MgSm9pbnRzIHcgSG90IFNlYWxhbnQGixEAAAJNSQgN+i5KtLQk2AgIDQDKqe9yWtoIAAoACgAKAX4BAAASAAAAuTcAAAAAAAAGjBEAAAo0OTIuMjAyMC5TBo0RAAACMDMGjhEAAD9DbGVhbmluZyBhbmQgU2VhbGluZyBDcmFja3MgYW5kIEpvaW50cyB3aXRoIEhvdC1BcHBsaWVkIFNlYWxhbnQGjxEAAChDbGVhbiAmIFNlYWwgQ3JhY2tzIEpvaW50cyB3IEhvdCBTZWFsYW50BpARAAACTUkIDcQy/Q+1JNgICA2A1vIAc1raCAAKAAoACgF/AQAAEgAAAIgsAAAAAAAABpERAAAKNDk1LjEwMDAuUwaSEQAAAjAzBpMRAAAKQ29sZCBQYXRjaAaUEQAACkNvbGQgUGF0Y2gGlREAAANUT04IDT7RQd4Y9NMICA0A0zBKW9HbCAAKAAoACgGAAQAAEgAAAEcvAAAAAAAABpYRAAAKNTAxLjEwMDAuUwaXEQAAAjAzBpgRAAAaSWNlIEhvdCBXZWF0aGVyIENvbmNyZXRpbmcGmREAABpJY2UgSG90IFdlYXRoZXIgQ29uY3JldGluZwaaEQAAAkxCCA1WsiPlGPTTCAgNgI+qSXNa2ggACgAKAAoBgQEAABIAAADVFwAAAAAAAAabEQAACDUwMi4wMTAwBpwRAAACMDMGnREAABhDb25jcmV0ZSBNYXNvbnJ5IEJyaWRnZXMGnhEAABhDb25jcmV0ZSBNYXNvbnJ5IEJyaWRnZXMGnxEAAAJDWQgNhK5urBj00wgIDQCLEGhzWtoIAAoACgAKAYIBAAASAAAAlzUAAAAAAAAGoBEAAAo1MDIuMDExMC5TBqERAAACMDMGohEAACZDb25jcmV0ZSBNYXNvbnJ5IFNvbGRpZXIgUGlsZSBGb290aW5ncwajEQAAJkNvbmNyZXRlIE1hc29ucnkgU29sZGllciBQaWxlIEZvb3RpbmdzBqQRAAACQ1kIDUhZEuCoE9QICA2AEMZ1c1raCAAKAAoACgGDAQAAEgAAAJg1AAAAAAAABqURAAAKNTAyLjAxMjAuUwamEQAAAjAzBqcRAAAQTm9uLVNocmluayBHcm91dAaoEQAAEE5vbi1TaHJpbmsgR3JvdXQGqREAAAJDRggNEAtKGqkT1AgIDQDitn5zWtoIAAoACgAKAYQBAAASAAAA1hcAAAAAAAAGqhEAAAg1MDIuMDIwMAarEQAAAjAzBqwRAAAcQ29uY3JldGUgTWFzb25yeSBCcmlkZ2VzIEhFUwatEQAAHENvbmNyZXRlIE1hc29ucnkgQnJpZGdlcyBIRVMGrhEAAAJDWQgN/BBxrBj00wgIDQB3cYlzWtoIAAoACgAKAYUBAAASAAAA1xcAAAAAAAAGrxEAAAg1MDIuMTEwMAawEQAAAjAzBrERAAAVQ29uY3JldGUgTWFzb25yeSBTZWFsBrIRAAAVQ29uY3JldGUgTWFzb25yeSBTZWFsBrMRAAACQ1kIDRpzc6wY9NMICA2AXjjJc1raCAAKAAoACgGGAQAAEgAAANgXAAAAAAAABrQRAAAINTAyLjIwMDAGtREAAAIwMwa2EQAANkNvbXByZXNzaW9uIEpvaW50IFNlYWxlciBQcmVmb3JtZWQgRWxhc3RvbWVyaWMgKHdpZHRoKQa3EQAAJ0NvbXAgSm9pbnQgU2VhbGVyIFByZWZvcm1lZCBFbGFzdG9tZXJpYwa4EQAAAkxGCA1+1XWsGPTTCAgNgKe32HNa2ggACgEKAAoBhwEAABIAAAAgNwAAAAAAAAa5EQAACDUwMi4zMTAxBroRAAACMDMGuxEAABBFeHBhbnNpb24gRGV2aWNlBrwRAAAQRXhwYW5zaW9uIERldmljZQa9EQAAAkxGCA1u+r4laNTWCAgNADuU7XNa2ggACgAKAAoBiAEAABIAAAAoNwAAAAAAAAa+EQAACjUwMi4zMTExLlMGvxEAAAIwMwbAEQAAGEV4cGFuc2lvbiBEZXZpY2UgTW9kdWxhcgbBEQAAFnBhbnNpb24gRGV2aWNlIE1vZHVsYXIGwhEAAAJMRggNUlM1sn/X1ggIDQBG/wh0WtoIAAoACgAKAYkBAAASAAAA2RcAAAAAAAAGwxEAAAg1MDIuMzIwMAbEEQAAAjAzBsURAAAcUHJvdGVjdGl2ZSBTdXJmYWNlIFRyZWF0bWVudAbGEQAAHFByb3RlY3RpdmUgU3VyZmFjZSBUcmVhdG1lbnQGxxEAAAJTWQgN2Dd4rBj00wgIDQC8rxl0WtoIAAoACgAKAYoBAAASAAAA0zcAAAAAAAAGyBEAAAg1MDIuMzIwNQbJEQAAAjAzBsoRAAAfUGlnbWVudGVkIFN1cmZhY2UgU2VhbGVyIFJlc2VhbAbLEQAAH1BpZ21lbnRlZCBTdXJmYWNlIFNlYWxlciBSZXNlYWwGzBEAAAJTWQgNQInLpDwR2QgIDQAkOSN0WtoIAAoACgAKAYsBAAASAAAAAywAAAAAAAAGzREAAAg1MDIuMzIxMAbOEQAAAjAzBs8RAAAYUGlnbWVudGVkIFN1cmZhY2UgU2VhbGVyBtARAAAYUGlnbWVudGVkIFN1cmZhY2UgU2VhbGVyBtERAAACU1kIDTIIE90Y9NMICA0A5iQvdFraCAAKAAoACgGMAQAAEgAAANQ3AAAAAAAABtIRAAAINTAyLjMyMTUG0xEAAAIwMwbUEQAAI1Byb3RlY3RpdmUgU3VyZmFjZSBUcmVhdG1lbnQgUmVzZWFsBtURAAAjUHJvdGVjdGl2ZSBTdXJmYWNlIFRyZWF0bWVudCBSZXNlYWwG1hEAAAJTWQgNyNvQzjwR2QgIDYDybUB0WtoIAAoACgAKAY0BAAASAAAA3zAAAAAAAAAG1xEAAAg1MDIuNDEwNAbYEQAAAjAzBtkRAAAZQWRoZXNpdmUgQW5jaG9ycyAxLzItaW5jaAbaEQAAGUFkaGVzaXZlIEFuY2hvcnMgMS8yLWluY2gG2xEAAARFQUNICA3S+pzoGPTTCAgNAGSEb3Ra2ggACgAKAAoBjgEAABIAAADgMAAAAAAAAAbcEQAACDUwMi40MTA1Bt0RAAACMDMG3hEAABlBZGhlc2l2ZSBBbmNob3JzIDUvOC1pbmNoBt8RAAAZQWRoZXNpdmUgQW5jaG9ycyA1LzgtaW5jaAbgEQAABEVBQ0gIDUpdn+gY9NMICA2ACER3dFraCAAKAAoACgGPAQAAEgAAAOEwAAAAAAAABuERAAAINTAyLjQxMDYG4hEAAAIwMwbjEQAAGUFkaGVzaXZlIEFuY2hvcnMgMy80LWluY2gG5BEAABlBZGhlc2l2ZSBBbmNob3JzIDMvNC1pbmNoBuURAAAERUFDSAgNmr+h6Bj00wgIDYDKL4N0WtoIAAoACgAKAZABAAASAAAA4jAAAAAAAAAG5hEAAAg1MDIuNDEwNwbnEQAAAjAzBugRAAAZQWRoZXNpdmUgQW5jaG9ycyA3LzgtaW5jaAbpEQAAGUFkaGVzaXZlIEFuY2hvcnMgNy84LWluY2gG6hEAAARFQUNICA3gIaToGPTTCAgNAPaCjnRa2ggACgAKAAoBkQEAABIAAADjMAAAAAAAAAbrEQAACDUwMi40MTA4BuwRAAACMDMG7REAABdBZGhlc2l2ZSBBbmNob3JzIDEtaW5jaAbuEQAAF0FkaGVzaXZlIEFuY2hvcnMgMS1pbmNoBu8RAAAERUFDSAgNWISm6Bj00wgIDYBOB5t0WtoIAAoACgAKAZIBAAASAAAA5DAAAAAAAAAG8BEAAAg1MDIuNDEwOQbxEQAAAjAzBvIRAAAbQWRoZXNpdmUgQW5jaG9ycyAxIDEvOC1pbmNoBvMRAAAbQWRoZXNpdmUgQW5jaG9ycyAxIDEvOC1pbmNoBvQRAAAERUFDSAgNsuao6Bj00wgIDQAg+KN0WtoIAAoACgAKAZMBAAASAAAA5TAAAAAAAAAG9REAAAg1MDIuNDExMAb2EQAAAjAzBvcRAAAbQWRoZXNpdmUgQW5jaG9ycyAxIDEvNC1pbmNoBvgRAAAbQWRoZXNpdmUgQW5jaG9ycyAxIDEvNC1pbmNoBvkRAAAERUFDSAgNFkmr6Bj00wgIDQBbUKx0WtoIAAoACgAKAZQBAAASAAAA5jAAAAAAAAAG+hEAAAg1MDIuNDExMQb7EQAAAjAzBvwRAAAbQWRoZXNpdmUgQW5jaG9ycyAxIDMvOC1pbmNoBv0RAAAbQWRoZXNpdmUgQW5jaG9ycyAxIDMvOC1pbmNoBv4RAAAERUFDSAgNequt6Bj00wgIDQBKbbl0WtoIAAoACgAKAZUBAAASAAAA5zAAAAAAAAAG/xEAAAg1MDIuNDExMgYAEgAAAjAzBgESAAAbQWRoZXNpdmUgQW5jaG9ycyAxIDEvMi1pbmNoBgISAAAbQWRoZXNpdmUgQW5jaG9ycyAxIDEvMi1pbmNoBgMSAAAERUFDSAgNwA2w6Bj00wgIDYCi8cV0WtoIAAoACgAKAZYBAAASAAAApS8AAAAAAAAGBBIAAAo1MDIuNDIwMC5TBgUSAAACMDMGBhIAABRSdXB0dXJlZCBWb2lkIFJlcGFpcgYHEgAAFFJ1cHR1cmVkIFZvaWQgUmVwYWlyBggSAAACU1kIDbyU6eUY9NMICA2A8x8FdVraCAAKAAoACgGXAQAAEgAAAOgwAAAAAAAABgkSAAAINTAyLjQyMDQGChIAAAIwMwYLEgAAGkFkaGVzaXZlIEFuY2hvcnMgTm8uIDQgQmFyBgwSAAAaQWRoZXNpdmUgQW5jaG9ycyBOby4gNCBCYXIGDRIAAARFQUNICA0acLLoGPTTCAgNAJjfDHVa2ggACgAKAAoBmAEAABIAAADpMAAAAAAAAAYOEgAACDUwMi40MjA1Bg8SAAACMDMGEBIAABpBZGhlc2l2ZSBBbmNob3JzIE5vLiA1IEJhcgYREgAAGkFkaGVzaXZlIEFuY2hvcnMgTm8uIDUgQmFyBhISAAAERUFDSAgNGnCy6Bj00wgIDQCmBhR1WtoIAAoACgAKAZkBAAASAAAA6jAAAAAAAAAGExIAAAg1MDIuNDIwNgYUEgAAAjAzBhUSAAAaQWRoZXNpdmUgQW5jaG9ycyBOby4gNiBCYXIGFhIAABpBZGhlc2l2ZSBBbmNob3JzIE5vLiA2IEJhcgYXEgAABEVBQ0gIDULStOgY9NMICA0A4V4cdVraCAAKAAoACgGaAQAAEgAAAOswAAAAAAAABhgSAAAINTAyLjQyMDcGGRIAAAIwMwYaEgAAGkFkaGVzaXZlIEFuY2hvcnMgTm8uIDcgQmFyBhsSAAAaQWRoZXNpdmUgQW5jaG9ycyBOby4gNyBCYXIGHBIAAARFQUNICA3YNLfoGPTTCAgNAM2/PXVa2ggACgAKAAoBmwEAABIAAADsMAAAAAAAAAYdEgAACDUwMi40MjA4Bh4SAAACMDMGHxIAABpBZGhlc2l2ZSBBbmNob3JzIE5vLiA4IEJhcgYgEgAAGkFkaGVzaXZlIEFuY2hvcnMgTm8uIDggQmFyBiESAAAERUFDSAgNKJe56Bj00wgIDQAIGEZ1WtoIAAoACgAKAZwBAAASAAAA7TAAAAAAAAAGIhIAAAg1MDIuNDIwOQYjEgAAAjAzBiQSAAAaQWRoZXNpdmUgQW5jaG9ycyBOby4gOSBCYXIGJRIAABpBZGhlc2l2ZSBBbmNob3JzIE5vLiA5IEJhcgYmEgAABEVBQ0gIDXj5u+gY9NMICA0AQ3BOdVraCAAKAAoACgGdAQAAEgAAAO4wAAAAAAAABicSAAAINTAyLjQyMTAGKBIAAAIwMwYpEgAAG0FkaGVzaXZlIEFuY2hvcnMgTm8uIDEwIEJhcgYqEgAAG0FkaGVzaXZlIEFuY2hvcnMgTm8uIDEwIEJhcgYrEgAABEVBQ0gIDeZbvugY9NMICA2AbsNZdVraCAAKAAoACgGeAQAAEgAAAOUXAAAAAAAABiwSAAAINTAyLjY1MDAGLRIAAAIwMwYuEgAAGFByb3RlY3RpdmUgQ29hdGluZyBDbGVhcgYvEgAAGFByb3RlY3RpdmUgQ29hdGluZyBDbGVhcgYwEgAAA0dBTAgNtnGSrBj00wgIDYDkc2p1WtoIAAoACgAKAZ8BAAASAAAAKTcAAAAAAAAGMRIAAAo1MDIuOTAwMC5TBjISAAACMDMGMxIAAC5VbmRlcndhdGVyIFN1YnN0cnVjdHVyZSBJbnNwZWN0aW9uIChzdHJ1Y3R1cmUpBjQSAAAlVW5kZXJ3YXRlciBTdWJzdHJ1Y3QgSW5zcCAoc3RydWN0dXJlKQY1EgAABEVBQ0gIDfLXbGg56NYICA2AZY+WdVraCAAKAQoACgGgAQAAEgAAAOYXAAAAAAAABjYSAAAINTAzLjAxMjgGNxIAAAIwMwY4EgAAIVByZXN0cmVzc2VkIEdpcmRlciBUeXBlIEkgMjgtSW5jaAY5EgAAIVByZXN0cmVzc2VkIEdpcmRlciBUeXBlIEkgMjgtSW5jaAY6EgAAAkxGCA22cZKsGPTTCAgNgKtSunVa2ggACgAKAAoBoQEAABIAAADnFwAAAAAAAAY7EgAACDUwMy4wMTM2BjwSAAACMDMGPRIAACFQcmVzdHJlc3NlZCBHaXJkZXIgVHlwZSBJIDM2LUluY2gGPhIAACFQcmVzdHJlc3NlZCBHaXJkZXIgVHlwZSBJIDM2LUluY2gGPxIAAAJMRggNJNSUrBj00wgIDQCZkdF1WtoIAAoACgAKAaIBAAASAAAAvTMAAAAAAAAGQBIAAAg1MDMuMDEzNwZBEgAAAjAzBkISAAAiUHJlc3RyZXNzZWQgR2lyZGVyIFR5cGUgSSAzNlctSW5jaAZDEgAAIlByZXN0cmVzc2VkIEdpcmRlciBUeXBlIEkgMzZXLUluY2gGRBIAAAJMRggNCu4Y8Rj00wgIDQABG9t1WtoIAAoACgAKAaMBAAASAAAA6BcAAAAAAAAGRRIAAAg1MDMuMDE0NQZGEgAAAjAzBkcSAAAhUHJlc3RyZXNzZWQgR2lyZGVyIFR5cGUgSSA0NS1JbmNoBkgSAAAhUHJlc3RyZXNzZWQgR2lyZGVyIFR5cGUgSSA0NS1JbmNoBkkSAAACTEYIDbA2l6wY9NMICA0AsiP0dVraCAAKAAoACgGkAQAAEgAAANIsAAAAAAAABkoSAAAINTAzLjAxNDYGSxIAAAIwMwZMEgAAIlByZXN0cmVzc2VkIEdpcmRlciBUeXBlIEkgNDVXLUluY2gGTRIAACJQcmVzdHJlc3NlZCBHaXJkZXIgVHlwZSBJIDQ1Vy1JbmNoBk4SAAACTEYIDQi16N4Y9NMICA2AVuP7dVraCAAKAAoACgGlAQAAEgAAAFYYAAAAAAAABk8SAAAINTAzLjAxNTQGUBIAAAIwMwZREgAAIVByZXN0cmVzc2VkIEdpcmRlciBUeXBlIEkgNTQtSW5jaAZSEgAAIVByZXN0cmVzc2VkIEdpcmRlciBUeXBlIEkgNTQtSW5jaAZTEgAAAkxGCA0Qx4ytGPTTCAgNAFUFBnZa2ggACgAKAAoBpgEAABIAAABXGAAAAAAAAAZUEgAACDUwMy4wMTU1BlUSAAACMDMGVhIAACJQcmVzdHJlc3NlZCBHaXJkZXIgVHlwZSBJIDU0Vy1JbmNoBlcSAAAiUHJlc3RyZXNzZWQgR2lyZGVyIFR5cGUgSSA1NFctSW5jaAZYEgAAAkxGCA1qKY+tGPTTCAgNAOq/EHZa2ggACgAKAAoBpwEAABIAAABYGAAAAAAAAAZZEgAACDUwMy4wMTcwBloSAAACMDMGWxIAACFQcmVzdHJlc3NlZCBHaXJkZXIgVHlwZSBJIDcwLUluY2gGXBIAACFQcmVzdHJlc3NlZCBHaXJkZXIgVHlwZSBJIDcwLUluY2gGXRIAAAJMRggNxIuRrRj00wgIDQAlGBl2WtoIAAoACgAKAagBAAASAAAAWRgAAAAAAAAGXhIAAAg1MDMuMDE3MgZfEgAAAjAzBmASAAAiUHJlc3RyZXNzZWQgR2lyZGVyIFR5cGUgSSA3MlctSW5jaAZhEgAAIlByZXN0cmVzc2VkIEdpcmRlciBUeXBlIEkgNzJXLUluY2gGYhIAAAJMRggNFO6TrRj00wgIDQC60iN2WtoIAAoACgAKAakBAAASAAAAczMAAAAAAAAGYxIAAAg1MDMuMDE4MgZkEgAAAjAzBmUSAAAiUHJlc3RyZXNzZWQgR2lyZGVyIFR5cGUgSSA4MlctSW5jaAZmEgAAIlByZXN0cmVzc2VkIEdpcmRlciBUeXBlIEkgODJXLUluY2gGZxIAAAJMRggNSFiA8Bj00wgIDYDlJS92WtoIAAoACgAKAaoBAAASAAAANiwAAAAAAAAGaBIAAAo1MDMuMDQwMC5TBmkSAAACMDMGahIAADRQcmVjYXN0IFByZXN0cmVzc2VkIENvbmNyZXRlIERlY2sgUGFuZWxzIChzdHJ1Y3R1cmUpBmsSAAAoUHJlY3N0IFByZXN0cnNzIENvbmNyZXQgRGVjayBQbmwgKHN0cnVjKQZsEgAAAlNGCA1i24fdGPTTCAgNgErzTHZa2ggACgEKAAoBqwEAABIAAADfNwAAAAAAAAZtEgAACjUwMy4xMDA2LlMGbhIAAAIwMwZvEgAANlJlbW92aW5nIGFuZCBSZXNldHRpbmcgUHJlc3RyZXNzZWQgR2lyZGVycyAoc3RydWN0dXJlKQZwEgAAJ1JlbW92ICYgUmVzZXQgUHJlc3Ryc3NkIEdpcmRlciAoc3RydWN0KQZxEgAABEVBQ0gIDZDUnFbLE9kICA2AORBadlraCAAKAQoACgGsAQAAEgAAAAsXAAAAAAAABnISAAAINTA0LjAxMDAGcxIAAAIwMwZ0EgAAGUNvbmNyZXRlIE1hc29ucnkgQ3VsdmVydHMGdRIAABlDb25jcmV0ZSBNYXNvbnJ5IEN1bHZlcnRzBnYSAAACQ1kIDdC80KkY9NMICA0A5n6RdlraCAAKAAoACgGtAQAAEgAAAAwXAAAAAAAABncSAAAINTA0LjAyMDAGeBIAAAIwMwZ5EgAAHUNvbmNyZXRlIE1hc29ucnkgQ3VsdmVydHMgSEVTBnoSAAAdQ29uY3JldGUgTWFzb25yeSBDdWx2ZXJ0cyBIRVMGexIAAAJDWQgNKh/TqRj00wgIDYAR0px2WtoIAAoACgAKAa4BAAASAAAADRcAAAAAAAAGfBIAAAg1MDQuMDUwMAZ9EgAAAjAzBn4SAAAgQ29uY3JldGUgTWFzb25yeSBSZXRhaW5pbmcgV2FsbHMGfxIAACBDb25jcmV0ZSBNYXNvbnJ5IFJldGFpbmluZyBXYWxscwaAEgAAAkNZCA0qH9OpGPTTCAgNAA04u3Za2ggACgAKAAoBrwEAABIAAAAOFwAAAAAAAAaBEgAACDUwNC4wNjAwBoISAAACMDMGgxIAACRDb25jcmV0ZSBNYXNvbnJ5IFJldGFpbmluZyBXYWxscyBIRVMGhBIAACRDb25jcmV0ZSBNYXNvbnJ5IFJldGFpbmluZyBXYWxscyBIRVMGhRIAAAJDWQgNeoHVqRj00wgIDYCx98J2WtoIAAoACgAKAbABAAASAAAADx</t>
  </si>
  <si>
    <t>cAAAAAAAAGhhIAAAg1MDQuMDkwMAaHEgAAAjAzBogSAAAZQ29uY3JldGUgTWFzb25yeSBFbmR3YWxscwaJEgAAGUNvbmNyZXRlIE1hc29ucnkgRW5kd2FsbHMGihIAAAJDWQgN6OPXqRj00wgIDQDdSs52WtoIAAoACgAKAbEBAAASAAAA4DcAAAAAAAAGixIAAAo1MDQuMTAwMS5TBowSAAACMDMGjRIAACZQcmVjYXN0IENvbmNyZXRlIFdpbmd3YWxscyAoc3RydWN0dXJlKQaOEgAAIlByZWNhc3QgQ29uYyBXaW5nd2FsbHMgKHN0cnVjdHVyZSkGjxIAAARFQUNICA1aeN3AyxPZCAgNgJqc+HZa2ggACgEKAAoBsgEAABIAAACmLwAAAAAAAAaQEgAACjUwNC4yMDAwLlMGkRIAAAIwMwaSEgAAJlByZWNhc3QgQ29uY3JldGUgQm94IEN1bHZlcnQgKGZ0IFggZnQpBpMSAAAiUHJlY2FzdCBDb25jIEJveCBDdWx2ZXJ0IChmdCBYIGZ0KQaUEgAAAkxGCA28lOnlGPTTCAgNAJm+Anda2ggACgEKAAoBswEAABIAAAAELAAAAAAAAAaVEgAACDUwNS4wMTAwBpYSAAACMDMGlxIAACJCYXIgU3RlZWwgUmVpbmZvcmNlbWVudCBTdHJ1Y3R1cmVzBpgSAAAiQmFyIFN0ZWVsIFJlaW5mb3JjZW1lbnQgU3RydWN0dXJlcwaZEgAAAkxCCA1uahXdGPTTCAgNAPLIonha2ggACgAKAAoBtAEAABIAAAAFLAAAAAAAAAaaEgAACDUwNS4wNDAwBpsSAAACMDMGnBIAACVCYXIgU3RlZWwgUmVpbmZvcmNlbWVudCBIUyBTdHJ1Y3R1cmVzBp0SAAAlQmFyIFN0ZWVsIFJlaW5mb3JjZW1lbnQgSFMgU3RydWN0dXJlcwaeEgAAAkxCCA3czBfdGPTTCAgNALS0rnha2ggACgAKAAoBtQEAABIAAAAGLAAAAAAAAAafEgAACDUwNS4wNjAwBqASAAACMDMGoRIAACxCYXIgU3RlZWwgUmVpbmZvcmNlbWVudCBIUyBDb2F0ZWQgU3RydWN0dXJlcwaiEgAAKEJhciBTdGVlbCBSZWluZm9yY2VtbnQgSFMgQ29hdGVkIFN0cmN0cnMGoxIAAAJMQggNNi8a3Rj00wgIDQDQAr14WtoIAAoACgAKAbYBAAASAAAAQy8AAAAAAAAGpBIAAAo1MDUuMDgwMC5TBqUSAAACMDMGphIAAC9CYXIgU3RlZWwgUmVpbmZvcmNlbWVudCBIUyBTdGFpbmxlc3MgU3RydWN0dXJlcwanEgAAJ0JhciBTdGVlbCBSZWluZiBIUyBTdGFpbmxlc3MgU3RydWN0dXJlcwaoEgAAAkxCCA0+ixzlGPTTCAgNgDau0Hha2ggACgAKAAoBtwEAABIAAABxMQAAAAAAAAapEgAACDUwNS4wOTA0BqoSAAACMDMGqxIAABJCYXIgQ291cGxlcnMgTm8uIDQGrBIAABJCYXIgQ291cGxlcnMgTm8uIDQGrRIAAARFQUNICA0MU+DqGPTTCAgNgH8t4Hha2ggACgAKAAoBuAEAABIAAAByMQAAAAAAAAauEgAACDUwNS4wOTA1Bq8SAAACMDMGsBIAABJCYXIgQ291cGxlcnMgTm8uIDUGsRIAABJCYXIgQ291cGxlcnMgTm8uIDUGshIAAARFQUNICA0MU+DqGPTTCAgNAA/JdXla2ggACgAKAAoBuQEAABIAAABzMQAAAAAAAAazEgAACDUwNS4wOTA2BrQSAAACMDMGtRIAABJCYXIgQ291cGxlcnMgTm8uIDYGthIAABJCYXIgQ291cGxlcnMgTm8uIDYGtxIAAARFQUNICA3KF+XqGPTTCAgNAKSDgHla2ggACgAKAAoBugEAABIAAAB0MQAAAAAAAAa4EgAACDUwNS4wOTA3BrkSAAACMDMGuhIAABJCYXIgQ291cGxlcnMgTm8uIDcGuxIAABJCYXIgQ291cGxlcnMgTm8uIDcGvBIAAARFQUNICA3KF+XqGPTTCAgNgKKlinla2ggACgAKAAoBuwEAABIAAAB1MQAAAAAAAAa9EgAACDUwNS4wOTA4Br4SAAACMDMGvxIAABJCYXIgQ291cGxlcnMgTm8uIDgGwBIAABJCYXIgQ291cGxlcnMgTm8uIDgGwRIAAARFQUNICA0aeufqGPTTCAgNgAovlHla2ggACgAKAAoBvAEAABIAAAB2MQAAAAAAAAbCEgAACDUwNS4wOTA5BsMSAAACMDMGxBIAABJCYXIgQ291cGxlcnMgTm8uIDkGxRIAABJCYXIgQ291cGxlcnMgTm8uIDkGxhIAAARFQUNICA103OnqGPTTCAgNADaCn3la2ggACgAKAAoBvQEAABIAAAB3MQAAAAAAAAbHEgAACDUwNS4wOTEwBsgSAAACMDMGyRIAABNCYXIgQ291cGxlcnMgTm8uIDEwBsoSAAATQmFyIENvdXBsZXJzIE5vLiAxMAbLEgAABEVBQ0gIDc4+7OoY9NMICA0AngupeVraCAAKAAoACgG+AQAAEgAAAHgxAAAAAAAABswSAAAINTA1LjA5MTEGzRIAAAIwMwbOEgAAE0JhciBDb3VwbGVycyBOby4gMTEGzxIAABNCYXIgQ291cGxlcnMgTm8uIDExBtASAAAERUFDSAgNHqHu6hj00wgIDQAGlbJ5WtoIAAoACgAKAb8BAAASAAAA2ywAAAAAAAAG0RIAAAo1MDUuMDk4NC5TBtISAAACMDMG0xIAABxCYXIgQ291cGxlcnMgU3RhaW5sZXNzIE5vLiA0BtQSAAAcQmFyIENvdXBsZXJzIFN0YWlubGVzcyBOby4gNAbVEgAABEVBQ0gIDc7H+94Y9NMICA0AimzKeVraCAAKAAoACgHAAQAAEgAAANwsAAAAAAAABtYSAAAKNTA1LjA5ODUuUwbXEgAAAjAzBtgSAAAcQmFyIENvdXBsZXJzIFN0YWlubGVzcyBOby4gNQbZEgAAHEJhciBDb3VwbGVycyBTdGFpbmxlc3MgTm8uIDUG2hIAAARFQUNICA1aKv7eGPTTCAgNgFtd03la2ggACgAKAAoBwQEAABIAAADdLAAAAAAAAAbbEgAACjUwNS4wOTg2LlMG3BIAAAIwMwbdEgAAHEJhciBDb3VwbGVycyBTdGFpbmxlc3MgTm8uIDYG3hIAABxCYXIgQ291cGxlcnMgU3RhaW5sZXNzIE5vLiA2Bt8SAAAERUFDSAgNgowA3xj00wgIDQBaf915WtoIAAoACgAKAcIBAAASAAAA3iwAAAAAAAAG4BIAAAo1MDUuMDk4Ny5TBuESAAACMDMG4hIAABxCYXIgQ291cGxlcnMgU3RhaW5sZXNzIE5vLiA3BuMSAAAcQmFyIENvdXBsZXJzIFN0YWlubGVzcyBOby4gNwbkEgAABEVBQ0gIDdzuAt8Y9NMICA2AK3DmeVraCAAKAAoACgHDAQAAEgAAAN8sAAAAAAAABuUSAAAKNTA1LjA5ODguUwbmEgAAAjAzBucSAAAcQmFyIENvdXBsZXJzIFN0YWlubGVzcyBOby4gOAboEgAAHEJhciBDb3VwbGVycyBTdGFpbmxlc3MgTm8uIDgG6RIAAARFQUNICA02UQXfGPTTCAgNgJP573la2ggACgAKAAoBxAEAABIAAADgLAAAAAAAAAbqEgAACjUwNS4wOTg5LlMG6xIAAAIwMwbsEgAAHEJhciBDb3VwbGVycyBTdGFpbmxlc3MgTm8uIDkG7RIAABxCYXIgQ291cGxlcnMgU3RhaW5sZXNzIE5vLiA5Bu4SAAAERUFDSAgNkLMH3xj00wgIDYD7gvl5WtoIAAoACgAKAcUBAAASAAAA4SwAAAAAAAAG7xIAAAo1MDUuMDk5MC5TBvASAAACMDMG8RIAAB1CYXIgQ291cGxlcnMgU3RhaW5sZXNzIE5vLiAxMAbyEgAAHUJhciBDb3VwbGVycyBTdGFpbmxlc3MgTm8uIDEwBvMSAAAERUFDSAgN9BUK3xj00wgIDQDNcwJ6WtoIAAoACgAKAcYBAAASAAAA4iwAAAAAAAAG9BIAAAo1MDUuMDk5MS5TBvUSAAACMDMG9hIAAB1CYXIgQ291cGxlcnMgU3RhaW5sZXNzIE5vLiAxMQb3EgAAHUJhciBDb3VwbGVycyBTdGFpbmxlc3MgTm8uIDExBvgSAAAERUFDSAgNRHgM3xj00wgIDQBwVRR6WtoIAAoACgAKAccBAAASAAAAmTUAAAAAAAAG+RIAAAo1MDUuMTAwMC5TBvoSAAACMDMG+xIAABRHcm91dGVkIEJhciBDb3VwbGVycwb8EgAAFEdyb3V0ZWQgQmFyIENvdXBsZXJzBv0SAAAERUFDSAgN9k3wSqkT1AgIDQAFEB96WtoIAAoACgAKAcgBAAASAAAAGRcAAAAAAAAG/hIAAAg1MDYuMDEwNQb/EgAAAjAzBgATAAAXU3RydWN0dXJhbCBTdGVlbCBDYXJib24GARMAABdTdHJ1Y3R1cmFsIFN0ZWVsIENhcmJvbgYCEwAAAkxCCA3+WO2pGPTTCAgNgCrrUnpa2ggACgAKAAoByQEAABIAAAAaFwAAAAAAAAYDEwAACDUwNi4wNjA1BgQTAAACMDMGBRMAABNTdHJ1Y3R1cmFsIFN0ZWVsIEhTBgYTAAATU3RydWN0dXJhbCBTdGVlbCBIUwYHEwAAAkxCCA1Yu++pGPTTCAgNgDgSWnpa2ggACgAKAAoBygEAABIAAAAbFwAAAAAAAAYIEwAACDUwNi4xMDA1BgkTAAACMDMGChMAAA5DYXN0aW5ncyBTdGVlbAYLEwAADkNhc3RpbmdzIFN0ZWVsBgwTAAACTEIIDbId8qkY9NMICA0AsVIle1raCAAKAAoACgHLAQAAEgAAABwXAAAAAAAABg0TAAAINTA2LjEwMTAGDhMAAAIwMwYPEwAAD0Nhc3RpbmdzIEJyb256ZQYQEwAAD0Nhc3RpbmdzIEJyb256ZQYREwAAAkxCCA2yHfKpGPTTCAgNgGM5NHta2ggACgAKAAoBzAEAABIAAAAdFwAAAAAAAAYSEwAACDUwNi4xMTA1BhMTAAACMDMGFBMAABVGb3JnaW5ncyBTdGVlbCBDYXJib24GFRMAABVGb3JnaW5ncyBTdGVlbCBDYXJib24GFhMAAAJMQggNDID0qRj00wgIDQBwgkV7WtoIAAoACgAKAc0BAAASAAAAHhcAAAAAAAAGFxMAAAg1MDYuMTQwNQYYEwAAAjAzBhkTAAAYTHVicmljYXRlZCBQbGF0ZXMgQnJvbnplBhoTAAAYTHVicmljYXRlZCBQbGF0ZXMgQnJvbnplBhsTAAACTEIIDZji9qkY9NMICA2AbqRPe1raCAAKAAoACgHOAQAAEgAAAB8XAAAAAAAABhwTAAAINTA2LjE1MDUGHRMAAAIwMwYeEwAADFNoZWV0IENvcHBlcgYfEwAADFNoZWV0IENvcHBlcgYgEwAAAkxCCA3oRPmpGPTTCAgNAECVWHta2ggACgAKAAoBzwEAABIAAAAgFwAAAAAAAAYhEwAACDUwNi4xNTEwBiITAAACMDMGIxMAAApTaGVldCBaaW5jBiQTAAAKU2hlZXQgWmluYwYlEwAAAkxCCA0up/upGPTTCAgNAFzjZnta2ggACgAKAAoB0AEAABIAAAAiFwAAAAAAAAYmEwAACDUwNi4yNjA1BicTAAACMDMGKBMAACZCZWFyaW5nIFBhZHMgRWxhc3RvbWVyaWMgTm9uLUxhbWluYXRlZAYpEwAAJkJlYXJpbmcgUGFkcyBFbGFzdG9tZXJpYyBOb24tTGFtaW5hdGVkBioTAAAERUFDSAgN2GsAqhj00wgIDYD/Hdt7WtoIAAoACgAKAdEBAAASAAAAIxcAAAAAAAAGKxMAAAg1MDYuMjYxMAYsEwAAAjAzBi0TAAAiQmVhcmluZyBQYWRzIEVsYXN0b21lcmljIExhbWluYXRlZAYuEwAAIkJlYXJpbmcgUGFkcyBFbGFzdG9tZXJpYyBMYW1pbmF0ZWQGLxMAAARFQUNICA3YawCqGPTTCAgNAP4/5Xta2ggACgAKAAoB0gEAABIAAABPMgAAAAAAAAYwEwAACDUwNi4zMDAzBjETAAACMDMGMhMAACdXZWxkZWQgU3R1ZCBTaGVhciBDb25uZWN0b3JzIDUvOHg0LUluY2gGMxMAACdXZWxkZWQgU3R1ZCBTaGVhciBDb25uZWN0b3JzIDUvOHg0LUluY2gGNBMAAARFQUNICA1w183sGPTTCAgNgPBxQHxa2ggACgAKAAoB0wEAABIAAABQMgAAAAAAAAY1EwAACDUwNi4zMDA0BjYTAAACMDMGNxMAACdXZWxkZWQgU3R1ZCBTaGVhciBDb25uZWN0b3JzIDMvNHg0LUluY2gGOBMAACdXZWxkZWQgU3R1ZCBTaGVhciBDb25uZWN0b3JzIDMvNHg0LUluY2gGORMAAARFQUNICA1w183sGPTTCAgNAO+TSnxa2ggACgAKAAoB1AEAABIAAAAkFwAAAAAAAAY6EwAACDUwNi4zMDA1BjsTAAACMDMGPBMAACdXZWxkZWQgU3R1ZCBTaGVhciBDb25uZWN0b3JzIDcvOHg0LUluY2gGPRMAACdXZWxkZWQgU3R1ZCBTaGVhciBDb25uZWN0b3JzIDcvOHg0LUluY2gGPhMAAARFQUNICA0ezgKqGPTTCAgNANg4gHxa2ggACgAKAAoB1QEAABIAAABRMgAAAAAAAAY/EwAACDUwNi4zMDA4BkATAAACMDMGQRMAACdXZWxkZWQgU3R1ZCBTaGVhciBDb25uZWN0b3JzIDUvOHg1LUluY2gGQhMAACdXZWxkZWQgU3R1ZCBTaGVhciBDb25uZWN0b3JzIDUvOHg1LUluY2gGQxMAAARFQUNICA0knNLsGPTTCAgNgIofj3xa2ggACgAKAAoB1gEAABIAAABSMgAAAAAAAAZEEwAACDUwNi4zMDA5BkUTAAACMDMGRhMAACdXZWxkZWQgU3R1ZCBTaGVhciBDb25uZWN0b3JzIDMvNHg1LUluY2gGRxMAACdXZWxkZWQgU3R1ZCBTaGVhciBDb25uZWN0b3JzIDMvNHg1LUluY2gGSBMAAARFQUNICA0knNLsGPTTCAgNAAKulXxa2ggACgAKAAoB1wEAABIAAAAlFwAAAAAAAAZJEwAACDUwNi4zMDEwBkoTAAACMDMGSxMAACdXZWxkZWQgU3R1ZCBTaGVhciBDb25uZWN0b3JzIDcvOHg1LUluY2gGTBMAACdXZWxkZWQgU3R1ZCBTaGVhciBDb25uZWN0b3JzIDcvOHg1LUluY2gGTRMAAARFQUNICA2CMAWqGPTTCAgNAMSZoXxa2ggACgAKAAoB2AEAABIAAABXMgAAAAAAAAZOEwAACDUwNi4zMDEzBk8TAAACMDMGUBMAACdXZWxkZWQgU3R1ZCBTaGVhciBDb25uZWN0b3JzIDUvOHg2LUluY2gGURMAACdXZWxkZWQgU3R1ZCBTaGVhciBDb25uZWN0b3JzIDUvOHg2LUluY2gGUhMAAARFQUNICA3wh97sGPTTCAgNAJHwyHxa2ggACgAKAAoB2QEAABIAAABTMgAAAAAAAAZTEwAACDUwNi4zMDE0BlQTAAACMDMGVRMAACdXZWxkZWQgU3R1ZCBTaGVhciBDb25uZWN0b3JzIDMvNHg2LUluY2gGVhMAACdXZWxkZWQgU3R1ZCBTaGVhciBDb25uZWN0b3JzIDMvNHg2LUluY2gGVxMAAARFQUNICA1+/tTsGPTTCAgNgGLh0Xxa2ggACgAKAAoB2gEAABIAAAAmFwAAAAAAAAZYEwAACDUwNi4zMDE1BlkTAAACMDMGWhMAACdXZWxkZWQgU3R1ZCBTaGVhciBDb25uZWN0b3JzIDcvOHg2LUluY2gGWxMAACdXZWxkZWQgU3R1ZCBTaGVhciBDb25uZWN0b3JzIDcvOHg2LUluY2gGXBMAAARFQUNICA3mkgeqGPTTCAgNAGM6NH1a2ggACgAKAAoB2wEAABIAAABOMgAAAAAAAAZdEwAACDUwNi4zMDE4Bl4TAAACMDMGXxMAACdXZWxkZWQgU3R1ZCBTaGVhciBDb25uZWN0b3JzIDUvOHg3LUluY2gGYBMAACdXZWxkZWQgU3R1ZCBTaGVhciBDb25uZWN0b3JzIDUvOHg3LUluY2gGYRMAAARFQUNICA0WdcvsGPTTCAgNACUmQH1a2ggACgAKAAoB3AEAABIAAABUMgAAAAAAAAZiEwAACDUwNi4zMDE5BmMTAAACMDMGZBMAACdXZWxkZWQgU3R1ZCBTaGVhciBDb25uZWN0b3JzIDMvNHg3LUluY2gGZRMAACdXZWxkZWQgU3R1ZCBTaGVhciBDb25uZWN0b3JzIDMvNHg3LUluY2gGZhMAAARFQUNICA0KYdfsGPTTCAgNAJvWUH1a2ggACgAKAAoB3QEAABIAAAAnFwAAAAAAAAZnEwAACDUwNi4zMDIwBmgTAAACMDMGaRMAACdXZWxkZWQgU3R1ZCBTaGVhciBDb25uZWN0b3JzIDcvOHg3LUluY2gGahMAACdXZWxkZWQgU3R1ZCBTaGVhciBDb25uZWN0b3JzIDcvOHg3LUluY2gGaxMAAARFQUNICA1K9QmqGPTTCAgNgGzHWX1a2ggACgAKAAoB3gEAABIAAABVMgAAAAAAAAZsEwAACDUwNi4zMDIzBm0TAAACMDMGbhMAACdXZWxkZWQgU3R1ZCBTaGVhciBDb25uZWN0b3JzIDUvOHg4LUluY2gGbxMAACdXZWxkZWQgU3R1ZCBTaGVhciBDb25uZWN0b3JzIDUvOHg4LUluY2gGcBMAAARFQUNICA0yw9nsGPTTCAgNgPWRtX1a2ggACgAKAAoB3wEAABIAAABWMgAAAAAAAAZxEwAACDUwNi4zMDI0BnITAAACMDMGcxMAACdXZWxkZWQgU3R1ZCBTaGVhciBDb25uZWN0b3JzIDMvNHg4LUluY2gGdBMAACdXZWxkZWQgU3R1ZCBTaGVhciBDb25uZWN0b3JzIDMvNHg4LUluY2gGdRMAAARFQUNICA2MJdzsGPTTCAgNgOSuwn1a2ggACgAKAAoB4AEAABIAAAAoFwAAAAAAAAZ2EwAACDUwNi4zMDI1BncTAAACMDMGeBMAACdXZWxkZWQgU3R1ZCBTaGVhciBDb25uZWN0b3JzIDcvOHg4LUluY2gGeRMAACdXZWxkZWQgU3R1ZCBTaGVhciBDb25uZWN0b3JzIDcvOHg4LUluY2gGehMAAARFQUNICA2QVwyqGPTTCAgNAJeV0X1a2ggACgAKAAoB4QEAABIAAACSKwAAAAAAAAZ7EwAACDUwNi4zMDMwBnwTAAACMDMGfRMAACdXZWxkZWQgU3R1ZCBTaGVhciBDb25uZWN0b3JzIDcvOHg5LUluY2gGfhMAACdXZWxkZWQgU3R1ZCBTaGVhciBDb25uZWN0b3JzIDcvOHg5LUluY2gGfxMAAARFQUNICA3+nwXcGPTTCAgNAHXP631a2ggACgAKAAoB4gEAABIAAACTKwAAAAAAAAaAEwAACDUwNi4zMDM1BoETAAACMDMGghMAAChXZWxkZWQgU3R1ZCBTaGVhciBDb25uZWN0b3JzIDcvOHgxMC1JbmNoBoMTAAAoV2VsZGVkIFN0dWQgU2hlYXIgQ29ubmVjdG9ycyA3Lzh4MTAtSW5jaAaEEwAABEVBQ0gIDf6fBdwY9NMICA2ANd0BflraCAAKAAoACgHjAQAAEgAAACkXAAAAAAAABoUTAAAINTA2LjQwMDAGhhMAAAIwMwaHEwAAHFN0ZWVsIERpYXBocmFnbXMgKHN0cnVjdHVyZSkGiBMAABxTdGVlbCBEaWFwaHJhZ21zIChzdHJ1Y3R1cmUpBokTAAAERUFDSAgNkFcMqhj00wgIDQBbuDV+WtoIAAoBCgAKAeQBAAASAAAAKhcAAAAAAAAGihMAAAg1MDYuNTAwMAaLEwAAAjAzBowTAAAkQmVhcmluZyBBc3NlbWJsaWVzIEZpeGVkIChzdHJ1Y3R1cmUpBo0TAAAkQmVhcmluZyBBc3NlbWJsaWVzIEZpeGVkIChzdHJ1Y3R1cmUpBo4TAAAERUFDSAgN6rkOqhj00wgIDYA60EV+WtoIAAoBCgAKAeUBAAASAAAAKxcAAAAAAAAGjxMAAAg1MDYuNjAwMAaQEwAAAjAzBpETAAAoQmVhcmluZyBBc3NlbWJsaWVzIEV4cGFuc2lvbiAoc3RydWN0dXJlKQaSEwAAKEJlYXJpbmcgQXNzZW1ibGllcyBFeHBhbnNpb24gKHN0cnVjdHVyZSkGkxMAAARFQUNICA1OHBGqGPTTCAgNgJF2XH5a2ggACgEKAAoB5gEAABIAAACpLwAAAAAAAAaUEwAACjUwNi43MDUwLlMGlRMAAAIwMwaWEwAAHVJlbW92aW5nIEJlYXJpbmdzIChzdHJ1Y3R1cmUpBpcTAAAdUmVtb3ZpbmcgQmVhcmluZ3MgKHN0cnVjdHVyZSkGmBMAAARFQUNICA0aHvPlGPTTCAgNgLvrcX5a2ggACgEKAAoB5wEAABIAAADhNwAAAAAAAAaZEwAACjUwNi43MDYxLlMGmhMAAAIwMwabEwAAGkJyaWRnZSBKYWNraW5nIChzdHJ1Y3R1cmUpBpwTAAAaQnJpZGdlIEphY2tpbmcgKHN0cnVjdHVyZSkGnRMAAARFQUNICA2eaelCzBPZCAgNAHWGQswT2QgACgEKAAoB6AEAABIAAACqLwAAAAAAAAaeEwAACjUwNi43MDcwLlMGnxMAAAIwMwagEwAAEUhpbmdlIFJlcGxhY2VtZW50BqETAAARSGluZ2UgUmVwbGFjZW1lbnQGohMAAARFQUNICA2IgPXlGPTTCAgNAPi65Rj00wgACgAKAAoB6QEAABIAAADiNwAAAAAAAAajEwAACjUwNi44MDA2LlMGpBMAAAIwMwalEwAAPFByZWZhYnJpY2F0ZWQgU3RlZWwgVHJ1c3MgUGVkZXN0cmlhbiBCcmlkZ2UgTFJGRCAoc3RydWN0dXJlKQamEwAAKFByZWZhYiBTdGVlbCBUcnVzcyBQZWQgQnJkZ2UgTFJGRCAoc3RyYykGpxMAAARFQUNICA3YquG6zBPZCAgNgI9sNX9a2ggACgEKAAoB6gEAABIAAAAsFwAAAAAAAAaoEwAACDUwNy4wMjAwBqkTAAACMDMGqhMAABlUcmVhdGVkIEx1bWJlciBhbmQgVGltYmVyBqsTAAAZVHJlYXRlZCBMdW1iZXIgYW5kIFRpbWJlcgasEwAAA01CTQgNnn4Tqhj00wgIDYDgmnR/WtoIAAoACgAKAesBAAASAAAABRcAAAAAAAAGrRMAAAg1MDkuMDIwMAauEwAAAjAzBq8TAAAWUHJlcGFyYXRpb24gQXBwcm9hY2hlcwawEwAAFlByZXBhcmF0aW9uIEFwcHJvYWNoZXMGsRMAAAJTWQgN1tHEqRj00wgIDQCvz5F/WtoIAAoACgAKAewBAAASAAAAETcAAAAAAAAGshMAAAg1MDkuMDI1MAazEwAAAjAzBrQTAAAeUHJlcGFyYXRpb24gQXBwcm9hY2hlcyBTcGVjaWFsBrUTAAAeUHJlcGFyYXRpb24gQXBwcm9hY2hlcyBTcGVjaWFsBrYTAAACU1kIDYSPEO8fetYICA2AB1Sef1raCAAKAAoACgHtAQAAEgAAAAQgAAAAAAAABrcTAAAINTA5LjAzMDEGuBMAAAIwMwa5EwAAGFByZXBhcmF0aW9uIERlY2tzIFR5cGUgMQa6EwAAGFByZXBhcmF0aW9uIERlY2tzIFR5cGUgMQa7EwAAAlNZCA2OcRDAGPTTCAgNgMk/qn9a2ggACgAKAAoB7gEAABIAAAAFIAAAAAAAAAa8EwAACDUwOS4wMzAyBr0TAAACMDMGvhMAABhQcmVwYXJhdGlvbiBEZWNrcyBUeXBlIDIGvxMAABhQcmVwYXJhdGlvbiBEZWNrcyBUeXBlIDIGwBMAAAJTWQgN6NMSwBj00wgIDQDIYbR/WtoIAAoACgAKAe8BAAASAAAA5jYAAAAAAAAGwRMAAAo1MDkuMDMxMC5TBsITAAACMDMGwxMAACZTYXdpbmcgUGF2ZW1lbnQgRGVjayBQcmVwYXJhdGlvbiBBcmVhcwbEEwAAJlNhd2luZyBQYXZlbWVudCBEZWNrIFByZXBhcmF0aW9uIEFyZWFzBsUTAAACTEYIDfJc9YJ3PdUICA2AWz7Jf1raCAAKAAoACgHwAQAAEgAAABI3AAAAAAAABsYTAAAINTA5LjAzNTEGxxMAAAIwMwbIEwAAIFByZXBhcmF0aW9uIERlY2tzIFR5cGUgMSBTcGVjaWFsBskTAAAgUHJlcGFyYXRpb24gRGVja3MgVHlwZSAxIFNwZWNpYWwGyhMAAAJTWQgNqD64eCB61ggIDYB/OweAWtoIAAoACgAKAfEBAAASAAAAEzcAAAAAAAAGyxMAAAg1MDkuMDM1MgbMEwAAAjAzBs0TAAAgUHJlcGFyYXRpb24gRGVja3MgVHlwZSAyIFNwZWNpYWwGzhMAACBQcmVwYXJhdGlvbiBEZWNrcyBUeXBlIDIgU3BlY2lhbAbPEwAAAlNZCA3w032PIHrWCAgNgHx/G4Ba2ggACgAKAAoB8gEAABIAAACaNQAAAAAAAAbQEwAACjUwOS4wNDAwLlMG0RMAAAIwMwbSEwAAGkNsZWFuaW5nIENvbmNyZXRlIFN1cmZhY2VzBtMTAAAaQ2xlYW5pbmcgQ29uY3JldGUgU3VyZmFjZXMG1BMAAAJTWQgNgNZidakT1AgIDQA60UWAWtoIAAoACgAKAfMBAAASAAAABiAAAAAAAAAG1RMAAAg1MDkuMDUwMAbWEwAAAjAzBtcTAAAOQ2xlYW5pbmcgRGVja3MG2BMAAA5DbGVhbmluZyBEZWNrcwbZEwAAAlNZCA1CNhXAGPTTCAgNgGUkUYBa2ggACgAKAAoB9AEAABIAAADlNgAAAAAAAAbaEwAACjUwOS4wNTA1LlMG2xMAAAIwMwbcEwAAMkNsZWFuaW5nIERlY2tzIHRvIFJlYXBwbHkgQ29uY3JldGUgTWFzb25yeSBPdmVybGF5Bt0TAAAnQ2xlYW4gRGVja3MgdG8gUmVhcHBseSBDb25jIE1hcyBPdmVybGF5Bt4TAAACU1kIDXBKt8l2PdUICA2Aza1agFraCAAKAAoACgH1AQAAEgAAAAcgAAAAAAAABt8TAAAINTA5LjA2MDAG4BMAAAIwMwbhEwAAE0NsZWFuaW5nIEFwcHJvYWNoZXMG4hMAABNDbGVhbmluZyBBcHByb2FjaGVzBuMTAAACU1kIDZyYF8AY9NMICA0AJjJngFraCAAKAAoACgH2AQAAEgAAAAggAAAAAAAABuQTAAAINTA5LjEwMDAG5RMAAAIwMwbmEwAADEpvaW50IFJlcGFpcgbnEwAADEpvaW50IFJlcGFpcgboEwAAAlNZCA32+hnAGPTTCAgNAFiVvxj00wgACgAKAAoB9wEAABIAAAAUNwAAAAAAAAbpEwAACDUwOS4xMDUwBuoTAAACMDMG6xMAABRKb2ludCBSZXBhaXIgU3BlY2lhbAbsEwAAFEpvaW50IFJlcGFpciBTcGVjaWFsBu0TAAACU1kIDXSE8q4getYICA0AeetX2GzXCAAKAAoACgH4AQAAEgAAAAkgAAAAAAAABu4TAAAINTA5LjEyMDAG7xMAAAIwMwbwEwAAC0N1cmIgUmVwYWlyBvETAAALQ3VyYiBSZXBhaXIG8hMAAAJMRggN9voZwBj00wgIDYAye3iAWtoIAAoACgAKAfkBAAASAAAAFTcAAAAAAAAG8xMAAAg1MDkuMTI1MAb0EwAAAjAzBvUTAAATQ3VyYiBSZXBhaXIgU3BlY2lhbAb2EwAAE0N1cmIgUmVwYWlyIFNwZWNpYWwG9xMAAAJMRggNbNyMvyB61ggIDYDxqpiAWtoIAAoACgAKAfoBAAASAAAACiAAAAAAAAAG+BMAAAg1MDkuMTUwMAb5EwAAAjAzBvoTAAAXQ29uY3JldGUgU3VyZmFjZSBSZXBhaXIG+xMAABdDb25jcmV0ZSBTdXJmYWNlIFJlcGFpcgb8EwAAAlNGCA1GXRzAGPTTCAgNAPDMooBa2ggACgAKAAoB+wEAABIAAAALIAAAAAAAAAb9EwAACDUwOS4yMDAwBv4TAAACMDMG/xMAABZGdWxsLURlcHRoIERlY2sgUmVwYWlyBgAUAAAWRnVsbC1EZXB0aCBEZWNrIFJlcGFpcgYBFAAAAlNZCA3cvx7AGPTTCAgNgLtF1IBa2ggACgAKAAoB/AEAABIAAAAWNwAAAAAAAAYCFAAACDUwOS4yMDUwBgMUAAACMDMGBBQAAB5GdWxsLURlcHRoIERlY2sgUmVwYWlyIFNwZWNpYWwGBRQAAB5GdWxsLURlcHRoIERlY2sgUmVwYWlyIFNwZWNpYWwGBhQAAAJTWQgNPK6P2SB61ggIDYAamxqBWtoIAAoACgAKAf0BAAASAAAA2DYAAAAAAAAGBxQAAAo1MDkuMjEwMC5TBggUAAACMDMGCRQAABxDb25jcmV0ZSBNYXNvbnJ5IERlY2sgUmVwYWlyBgoUAAAcQ29uY3JldGUgTWFzb25yeSBEZWNrIFJlcGFpcgYLFAAAAkNZCA3CF36gCqzUCAgNAOyLI4Fa2ggACgAKAAoB/gEAABIAAAAMIAAAAAAAAAYMFAAACDUwOS4yNTAwBg0UAAACMDMGDhQAAB5Db25jcmV0ZSBNYXNvbnJ5IE92ZXJsYXkgRGVja3MGDxQAAB5Db25jcmV0ZSBNYXNvbnJ5IE92ZXJsYXkgRGVja3MGEBQAAAJDWQgNBCIhwBj00wgIDYBEEDCBWtoIAAoACgAKAf8BAAASAAAAFzcAAAAAAAAGERQAAAg1MDkuMjU1MAYSFAAAAjAzBhMUAAAmQ29uY3JldGUgTWFzb25yeSBPdmVybGF5IERlY2tzIFNwZWNpYWwGFBQAACZDb25jcmV0ZSBNYXNvbnJ5IE92ZXJsYXkgRGVja3MgU3BlY2lhbAYVFAAAAlNZCA2kETvqIHrWCAgNAMrFPYFa2ggACgAKAAoBAAIAABIAAAANIAAAAAAAAAYWFAAACDUwOS4yNjAwBhcUAAACMDMGGBQAACNDb25jcmV0ZSBNYXNvbnJ5IE92ZXJsYXkgQXBwcm9hY2hlcwYZFAAAI0NvbmNyZXRlIE1hc29ucnkgT3ZlcmxheSBBcHByb2FjaGVzBhoUAAACQ1kIDVSEI8AY9NMICA0AjLFJgVraCAAKAAoACgEBAgAAEgAAABg3AAAAAAAABhsUAAAINTA5LjI2NTAGHBQAAAIwMwYdFAAAK0NvbmNyZXRlIE1hc29ucnkgT3ZlcmxheSBBcHByb2FjaGVzIFNwZWNpYWwGHhQAACdDb25jIE1hc29ucnkgT3ZlcmxheSBBcHByb2FjaGVzIFNwZWNpYWwGHxQAAAJTWQgNShEqGSF61ggIDQDHCVKBWtoIAAoACgAKAQICAAASAAAARC8AAAAAAAAGIBQAAAo1MDkuMzUwMC5TBiEUAAACMDMGIhQAABxITUEgT3ZlcmxheSBQb2x5bWVyLU1vZGlmaWVkBiMUAAAcSE1BIE92ZXJsYXkgUG9seW1lci1Nb2RpZmllZAYkFAAAA1RPTggNou0e5Rj00wgIDQAs12+BWtoIAAoACgAKAQMCAAASAAAAIC0AAAAAAAAGJRQAAAo1MDkuNTEwMC5TBiYUAAACMDMGJxQAAA9Qb2x5bWVyIE92ZXJsYXkGKBQAAA9Qb2x5bWVyIE92ZXJsYXkGKRQAAAJTWQgNLPuR3xj00wgIDYCALN8Y9NMIAAoACgAKAQQCAAASAAAANywAAAAAAAAGKhQAAAo1MDkuOTAwNS5TBisUAAACMDMGLBQAADJSZW1vdmluZyBDb25jcmV0ZSBNYXNvbnJ5IERlY2sgT3ZlcmxheSAoc3RydWN0dXJlKQYtFAAAKFJlbW92IENvbmNyZXQgTWFzbnJ5IERlY2sgT3ZybGF5IChzdHJ1YykGLhQAAAJTWQgNsj2K3Rj00wgIDQA3QouBWtoIAAoBCgAKAQUCAAASAAAAOCwAAAAAAAAGLxQAAAo1MDkuOTAxMC5TBjAUAAACMDMGMRQAADRSZW1vdmluZyBBc3BoYWx0aWMgQ29uY3JldGUgRGVjayBPdmVybGF5IChzdHJ1Y3R1cmUpBjIUAAAoUmVtb3YgQXNwaGFsdCBDb25jcmV0IERjayBPdnJsYXkgKHN0cnVjKQYzFAAAAlNZCA0MoIzdGPTTCAgNAG/ep4Fa2ggACgEKAAoBBgIAABIAAADkNgAAAAAAAAY0FAAACjUwOS45MDE1LlMGNRQAAAIwMwY2FAAAJFJlbW92aW5nIFBvbHltZXIgT3ZlcmxheSAoc3RydWN0dXJlKQY3FAAAJFJlbW92aW5nIFBvbHltZXIgT3ZlcmxheSAoc3RydWN0dXJlKQY4FAAAAlNZCA0IVXpkdj3VCAgNgGWgd3091QgACgEKAAoBBwIAABIAAAC9LAAAAAAAAAY5FAAACjUwOS45MDIwLlMGOhQAAAIwMwY7FAAAE0Vwb3h5IENyYWNrIFNlYWxpbmcGPBQAABNFcG94eSBDcmFjayBTZWFsaW5nBj0UAAACTEYIDdIGud4Y9NMICA0A6pPeGPTTCAAKAAoACgEIAgAAEgAAAL4sAAAAAAAABj4UAAAKNTA5LjkwMjUuUwY/FAAAAjAzBkAUAAAcRXBveHkgSW5qZWN0aW9uIENyYWNrIFJlcGFpcgZBFAAAHEVwb3h5IEluamVjdGlvbiBDcmFjayBSZXBhaXIGQhQAAAJMRggNGGm73hj00wgIDQDqk94Y9NMIAAoACgAKAQkCAAASAAAAvywAAAAAAAAGQxQAAAo1MDkuOTAyNi5TBkQUAAACMDMGRRQAABtDb3JlZCBIb2xlcyAyLUluY2ggRGlhbWV0ZXIGRhQAABtDb3JlZCBIb2xlcyAyLUluY2ggRGlhbWV0ZXIGRxQAAARFQUNICA0YabveGPTTCAgNAOqT3hj00wgACgAKAAoBCgIAABIAAADALAAAAAAAAAZIFAAACjUwOS45MDUwLlMGSRQAAAIwMwZKFAAAEUNsZWFuaW5nIFBhcmFwZXRzBksUAAARQ2xlYW5pbmcgUGFyYXBldHMGTBQAAAJMRggN4C3A3hj00wgIDQDqk94Y9NMIAAoACgAKAQsCAAASAAAAIywAAAAAAAAGTRQAAAg1MTEuMTEwMAZOFAAAAjAzBk8UAAARVGVtcG9yYXJ5IFNob3JpbmcGUBQAABFUZW1wb3JhcnkgU2hvcmluZwZRFAAAAlNGCA0Y8VzdGPTTCAgNgHFuYoJa2ggACgAKAAoBDAIAABIAAAAQLQAAAAAAAAZSFAAACDUxMS4xMjAwBlMUAAACMDMGVBQAAB1UZW1wb3JhcnkgU2hvcmluZyAoc3RydWN0dXJlKQZVFAAAHVRlbXBvcmFyeSBTaG9yaW5nIChzdHJ1Y3R1cmUpBlYUAAACU0YIDfA3bt8Y9NMICA2AFFB0glraCAAKAQoACgENAgAAEgAAABEtAAAAAAAABlcUAAAINTExLjEzMDAGWBQAAAIwMwZZFAAAHFRlbXBvcmFyeSBTaG9yaW5nIChsb2NhdGlvbikGWhQAABxUZW1wb3JhcnkgU2hvcmluZyAobG9jYXRpb24pBlsUAAACU0YIDTaacN8Y9NMICA2AqQp/glraCAAKAQoACgEOAgAAEgAAABItAAAAAAAABlwUAAAINTExLjIyMDAGXRQAAAIwMwZeFAAAK1RlbXBvcmFyeSBTaG9yaW5nIExlZnQgaW4gUGxhY2UgKHN0cnVjdHVyZSkGXxQAACZUZW1wIFNob3JpbmcgTGVmdCBpbiBQbGFjZSAoc3RydWN0dXJlKQZgFAAAAlNGCA2a/HLfGPTTCAgNgMLJ0oNa2ggACgEKAAoBDwIAABIAAAATLQAAAAAAAAZhFAAACDUxMS4yMzAwBmIUAAACMDMGYxQAACpUZW1wb3JhcnkgU2hvcmluZyBMZWZ0IGluIFBsYWNlIChsb2NhdGlvbikGZBQAACVUZW1wIFNob3JpbmcgTGVmdCBpbiBQbGFjZSAobG9jYXRpb24pBmUUAAACU0YIDfRedd8Y9NMICA2ApnURgYPbCAAKAQoACgEQAgAAEgAAABggAAAAAAAABmYUAAAINTEyLjA1MDAGZxQAAAIwMwZoFAAAJlBpbGluZyBTdGVlbCBTaGVldCBQZXJtYW5lbnQgRGVsaXZlcmVkBmkUAAAmUGlsaW5nIFN0ZWVsIFNoZWV0IFBlcm1hbmVudCBEZWxpdmVyZWQGahQAAAJTRggN4ls7wBj00wgIDQDaff+DWtoIAAoACgAKARECAAASAAAAGSAAAAAAAAAGaxQAAAg1MTIuMDYwMAZsFAAAAjAzBm0UAAAjUGlsaW5nIFN0ZWVsIFNoZWV0IFBlcm1hbmVudCBEcml2ZW4GbhQAACNQaWxpbmcgU3RlZWwgU2hlZXQgUGVybWFuZW50IERyaXZlbgZvFAAAAlNGCA0yvj3AGPTTCAgNgNifCYRa2ggACgAKAAoBEgIAABIAAAAaIAAAAAAAAAZwFAAACDUxMi4xMDAwBnEUAAACMDMGchQAABxQaWxpbmcgU3RlZWwgU2hlZXQgVGVtcG9yYXJ5BnMUAAAcUGlsaW5nIFN0ZWVsIFNoZWV0IFRlbXBvcmFyeQZ0FAAAAlNGCA2WIEDAGPTTCAgNgNXjHYRa2ggACgAKAAoBEwIAABIAAAAHLAAAAAAAAAZ1FAAACDUxMy4yMDAxBnYUAAACMDMGdxQAAAxSYWlsaW5nIFBpcGUGeBQAAAxSYWlsaW5nIFBpcGUGeRQAAAJMRggNkJEc3Rj00wgIDQBcYoX1ndkIAAoACgAKARQCAAASAAAACCwAAAAAAAAGehQAAAg1MTMuNDA1MQZ7FAAAAjAzBnwUAAAWUmFpbGluZyBUdWJ1bGFyIFR5cGUgRgZ9FAAAFlJhaWxpbmcgVHVidWxhciBUeXBlIEYGfhQAAAJMRggN1vMe3Rj00wgIDQCG15r1ndkIAAoACgAKARUCAAASAAAACSwAAAAAAAAGfxQAAAg1MTMuNDA1NgaAFAAAAjAzBoEUAAAWUmFpbGluZyBUdWJ1bGFyIFR5cGUgSAaCFAAAFlJhaWxpbmcgVHVidWxhciBUeXBlIEgGgxQAAAJMRggNRFYh3Rj00wgIDQAEN9v1ndkIAAoACgAKARYCAAASAAAACiwAAAAAAAAGhBQAAAg1MTMuNDA2MQaFFAAAAjAzBoYUAAAWUmFpbGluZyBUdWJ1bGFyIFR5cGUgTQaHFAAAFlJhaWxpbmcgVHVidWxhciBUeXBlIE0GiBQAAAJMRggNnrgj3Rj00wgIDQAdyf31ndkIAAoACgAKARcCAAASAAAACywAAAAAAAAGiRQAAAg1MTMuNDA2NgaKFAAAAjAzBosUAAAXUmFpbGluZyBUdWJ1bGFyIFR5cGUgUEYGjBQAABdSYWlsaW5nIFR1YnVsYXIgVHlwZSBQRgaNFAAAAkxGCA3uGibdGPTTCAgNAO3bEPad2QgACgAKAAoBGAIAABIAAAAMLAAAAAAAAAaOFAAACDUxMy40MDkxBo8UAAACMDMGkBQAABlSYWlsaW5nIFR1YnVsYXIgU2NyZWVuaW5nBpEUAAAZUmFpbGluZyBUdWJ1bGFyIFNjcmVlbmluZwaSFAAAAkxGCA1IfSjdGPTTCAgNgMFxcIVa2ggACgAKAAoBGQIAABIAAAANLAAAAAAAAAaTFAAACDUxMy43MDA2BpQUAAACMDMGlRQAABVSYWlsaW5nIFN0ZWVsIFR5cGUgQzEGlhQAABVSYWlsaW5nIFN0ZWVsIFR5cGUgQzEGlxQAAAJMRggNwN8q3Rj00wgIDQDtxHuFWtoIAAoACgAKARoCAAASAAAADiwAAAAAAAAGmBQAAAg1MTMuNzAxMQaZFAAAAjAzBpoUAAAVUmFpbGluZyBTdGVlbCBUeXBlIEMyBpsUAAAVUmFpbGluZyBTdGVlbCBUeXBlIEMyBpwUAAACTEYIDfxBLd0Y9NMICA0A50ykhVraCAAKAAoACgEbAgAAEgAAAA8sAAAAAAAABp0UAAAINTEzLjcwMTYGnhQAAAIwMwafFAAAFVJhaWxpbmcgU3RlZWwgVHlwZSBDMwagFAAAFVJhaWxpbmcgU3RlZWwgVHlwZSBDMwahFAAAAkxGCA1WpC/dGPTTCAgNgBKgr4Va2ggACgAKAAoBHAIAABIAAAAQLAAAAAAAAAaiFAAACDUxMy43MDIxBqMUAAACMDMGpBQAABVSYWlsaW5nIFN0ZWVsIFR5cGUgQzQGpRQAABVSYWlsaW5nIFN0ZWVsIFR5cGUgQzQGphQAAAJMRggNsAYy3Rj00wgIDQB5S8OFWtoIAAoACgAKAR0CAAASAAAAESwAAAAAAAAGpxQAAAg1MTMuNzAyNgaoFAAAAjAzBqkUAAAVUmFpbGluZyBTdGVlbCBUeXBlIEM1BqoUAAAVUmFpbGluZyBTdGVlbCBUeXBlIEM1BqsUAAACTEYIDQBpNN0Y9NMICA2A0c/PhVraCAAKAAoACgEeAgAAEgAAABIsAAAAAAAABqwUAAAINTEzLjcwMzEGrRQAAAIwMwauFAAAFVJhaWxpbmcgU3RlZWwgVHlwZSBDNgavFAAAFVJhaWxpbmcgU3RlZWwgVHlwZSBDNgawFAAAAkxGCA1kyzbdGPTTCAgNAIS23oVa2ggACgAKAAoBHwIAABIAAAATLAAAAAAAAAaxFAAACDUxMy43MDUxBrIUAAACMDMGsxQAABRSYWlsaW5nIFN0ZWVsIFR5cGUgVwa0FAAAFFJhaWxpbmcgU3RlZWwgVHlwZSBXBrUUAAACTEYIDWTLNt0Y9NMICA2ArE3+hVraCAAKAAoACgEgAgAAEgAAABQsAAAAAAAABrYUAAAINTEzLjcwODMGtxQAAAIwMwa4FAAAFlJhaWxpbmcgU3RlZWwgVHlwZSBOWTMGuRQAABZSYWlsaW5nIFN0ZWVsIFR5cGUgTlkzBroUAAACTEYIDdItOd0Y9NMICA0A2KAJhlraCAAKAAoACgEhAgAAEgAAABUsAAAAAAAABrsUAAAINTEzLjcwODQGvBQAAAIwMwa9FAAAFlJhaWxpbmcgU3RlZWwgVHlwZSBOWTQGvhQAABZSYWlsaW5nIFN0ZWVsIFR5cGUgTlk0Br8UAAACTEYIDWjyPd0Y9NMICA0AUkZeilraCAAKAAoACgEiAgAAEgAAAOw2AAAAAAAABsAUAAAINTEzLjcwOTMGwRQAAAIwMwbCFAAAFVJhaWxpbmcgU3RlZWwgVHlwZSAzVAbDFAAAFVJhaWxpbmcgU3RlZWwgVHlwZSAzVAbEFAAAAkxGCA2I09uyVXjVCAgNAPUncIpa2ggACgAKAAoBIwIAABIAAAAWLAAAAAAAAAbFFAAACDUxMy44MDA2BsYUAAACMDMGxxQAACBSYWlsaW5nIFN0ZWVsIFBlZGVzdHJpYW4gVHlwZSBDMQbIFAAAIFJhaWxpbmcgU3RlZWwgUGVkZXN0cmlhbiBUeXBlIEMxBskUAAACTEYIDdZUQN0Y9NMICA0AHOGZilraCAAKAAoACgEkAgAAEgAAADksAAAAAAAABsoUAAAINTEzLjgwMTEGyxQAAAIwMwbMFAAAIFJhaWxpbmcgU3RlZWwgUGVkZXN0cmlhbiBUeXBlIEMyBs0UAAAgUmFpbGluZyBTdGVlbCBQZWRlc3RyaWFuIFR5cGUgQzIGzhQAAAJMRggNcAKP3Rj00wgIDYDAoKGKWtoIAAoACgAKASUCAAASAAAAOiwAAAAAAAAGzxQAAAg1MTMuODAxNgbQFAAAAjAzBtEUAAAgUmFpbGluZyBTdGVlbCBQZWRlc3RyaWFuIFR5cGUgQzMG0hQAACBSYWlsaW5nIFN0ZWVsIFBlZGVzdHJpYW4gVHlwZSBDMwbTFAAAAkxGCA3AZJHdGPTTCAgNAJKRqopa2ggACgAKAAoBJgIAABIAAAA7LAAAAAAAAAbUFAAACDUxMy44MDIxBtUUAAACMDMG1hQAACBSYWlsaW5nIFN0ZWVsIFBlZGVzdHJpYW4gVHlwZSBDNAbXFAAAIFJhaWxpbmcgU3RlZWwgUGVkZXN0cmlhbiBUeXBlIEM0BtgUAAACTEYIDcBkkd0Y9NMICA2AY4KzilraCAAKAAoACgEnAgAAEgAAADwsAAAAAAAABtkUAAAINTEzLjgwMjYG2hQAAAIwMwbbFAAAIFJhaWxpbmcgU3RlZWwgUGVkZXN0cmlhbiBUeXBlIEM1BtwUAAAgUmFpbGluZyBTdGVlbCBQZWRlc3RyaWFuIFR5cGUgQzUG3RQAAAJMRggNJMeT3Rj00wgIDQDpN8GKWtoIAAoACgAKASgCAAASAAAAPSwAAAAAAAAG3hQAAAg1MTMuODAzMQbfFAAAAjAzBuAUAAAgUmFpbGluZyBTdGVlbCBQZWRlc3RyaWFuIFR5cGUgQzYG4RQAACBSYWlsaW5nIFN0ZWVsIFBlZGVzdHJpYW4gVHlwZSBDNgbiFAAAAkxGCA10KZbdGPTTCAgNgMhP0Ypa2ggACgAKAAoBKQIAABIAAADjNwAAAAAAAAbjFAAACjUxMy45MDA2LlMG5BQAAAIwMwblFAAAMlJlbW92aW5nIGFuZCBSZXNldHRpbmcgVHVidWxhciBSYWlsaW5nIChzdHJ1Y3R1cmUpBuYUAAAoUmVtb3YgJiBSZXNldCBUdWJ1bGFyIFJhaWxuZyAoc3RydWN0dXJlKQbnFAAABEVBQ0gIDYxYuv3ME9kICA0AiV3nilraCAAKAQoACgEqAgAAEgAAABwgAAAAAAAABugUAAAINTE0LjA0NDUG6RQAAAIwMwbqFAAAFEZsb29yIERyYWlucyBUeXBlIEdDBusUAAAURmxvb3IgRHJhaW5zIFR5cGUgR0MG7BQAAARFQUNICA3wgkLAGPTTCAgNAEXRG4ta2ggACgAKAAoBKwIAABIAAADYLAAAAAAAAAbtFAAACDUxNC4wNDUwBu4UAAACMDMG7xQAABRGbG9vciBEcmFpbnMgVHlwZSBXRgbwFAAAFEZsb29yIERyYWlucyBUeXBlIFdGBvEUAAAERUFDSAgNGgP33hj00wgIDYCdVSiLWtoIAAoACgAKASwCAAASAAAAAhcAAAAAAAAG8hQAAAg1MTQuMDQ2MAbzFAAAAjAzBvQUAAATRmxvb3IgRHJhaW5zIFR5cGUgSAb1FAAAE0Zsb29yIERyYWlucyBUeXBlIEgG9hQAAARFQUNICA3Iqr2pGPTTCAgNgFyFSIta2ggACgAKAAoBLQIAABIAAAADFwAAAAAAAAb3FAAACDUxNC4wOTAwBvgUAAACMDMG+RQAABZBZGp1c3RpbmcgRmxvb3IgRHJhaW5zBvoUAAAWQWRqdXN0aW5nIEZsb29yIERyYWlucwb7FAAABEVBQ0gIDSINwKkY9NMICA2Alli9i1raCAAKAAoACgEuAgAAEgAAAAw4AAAAAAAABvwUAAAINTE0LjEwMDEG/RQAAAIwMwb+FAAAL1JhaWxyb2FkIERlY2sgRHJhaW4gU3lzdGVtIChyYWlscm9hZCBzdHJ1Y3R1cmUpBv8UAAAoUmFpbHJvYWQgRGVjayBEcmFpbiBTeXMgKHJhaWxyb2FkIHN0cnVjKQYAFQAABEVBQ0gIDQB3vWVyLtoICA0APQ4SgYPbCAAKAQoACgEvAgAAEgAAAKgzAAAAAAAABgEVAAAINTE0LjI2MDgGAhUAAAIwMwYDFQAAEERvd25zcG91dCA4LUluY2gGBBUAABBEb3duc3BvdXQgOC1JbmNoBgUVAAACTEYIDVKh6/AY9NMICA0Akr7bi1raCAAKAAoACgEwAgAAEgAAAAQXAAAAAAAABgYVAAAINTE0LjI2MjUGBxUAAAIwMwYIFQAAEERvd25zcG91dCA2LUluY2gGCRUAABBEb3duc3BvdXQgNi1JbmNoBgoVAAACTEYIDXJvwqkY9NMICA0Ax54MjFraCAAKAAoACgExAgAAEgAAAJsfAAAAAAAABgsVAAAINTE1LjQwMDAGDBUAAAIwMwYNFQAAHFN0ZWVsIEdyaWQgRmxvb3IgT3BlbiAoaW5jaCkGDhUAABxTdGVlbCBHcmlkIEZsb29yIE9wZW4gKGluY2gpBg8VAAACU0YIDQQvKb8Y9NMICA0AaoAejFraCAAKAQoACgEyAgAAEgAAAHEfAAAAAAAABhAVAAAINTE1LjUwMDAGERUAAAIwMwYSFQAAJ1N0ZWVsIEdyaWQgRmxvb3IgQ29uY3JldGUgRmlsbGVkIChpbmNoKQYTFQAAJ1N0ZWVsIEdyaWQgRmxvb3IgQ29uY3JldGUgRmlsbGVkIChpbmNoKQYUFQAAAlNGCA2olc6+GPTTCAgNgDtxJ4xa2ggACgEKAAoBMwIAABIAAAByHwAAAAAAAAYVFQAACDUxNi4wMTAwBhYVAAACMDMGFxUAAAxEYW1wcHJvb2ZpbmcGGBUAAAxEYW1wcHJvb2ZpbmcGGRUAAAJTWQgNNPjQvhj00wgIDQArZL4Y9NMIAAoACgAKATQCAAASAAAAcx8AAAAAAAAGGhUAAAg1MTYuMDUwMAYbFQAAAjAzBhwVAAAhUnViYmVyaXplZCBNZW1icmFuZSBXYXRlcnByb29maW5nBh0VAAAhUnViYmVyaXplZCBNZW1icmFuZSBXYXRlcnByb29maW5nBh4VAAACU1kIDVxa074Y9NMICA0AK2S+GPTTCAAKAAoACgE1AgAAEgAAAKkuAAAAAAAABh8VAAAKNTE2LjA2MDAuUwYgFQAAAjAzBiEVAAAxU2hlZXQgTWVtYnJhbmUgV2F0ZXJwcm9vZmluZyBmb3IgQXNwaGFsdCBPdmVybGF5cwYiFQAAKFNoZWV0IE1lbWJyIFdhdGVycHJvb2YgZm9yIEFzcGggT3ZlcmxheXMGIxUAAAJTWQgNuOrV4xj00wgIDYBtJ7Ol1toIAAoACgAKATYCAAASAAAAwiwAAAAAAAAGJBUAAAo1MTYuMDYxMC5TBiUVAAACMDMGJhUAADJTaGVldCBNZW1icmFuZSBXYXRlcnByb29maW5nIGZvciBCdXJpZWQgU3RydWN0dXJlcwYnFQAAKFNoZWV0IE1lbWJyIFdhdGVycHJvb2YgZm9yIEJ1cmllZCBTdHJ1Y3QGKBUAAAJTWQgNOpDC3hj00wgIDYCx8XzDn9oIAAoACgAKATcCAAASAAAADTgAAAAAAAAGKRUAAAg1MTcuMDUwMAYqFQAAAjAzBisVAAAtUGFpbnRpbmcgRXBveHkgU3lzdGVtIFN0ZWVsIFRydXNzIChzdHJ1Y3R1cmUpBiwVAAAnUGFpbnQgRXBveHkgU3lzIFN0ZWVsIFRydXNzIChzdHJ1Y3R1cmUpBi0VAAAERUFDSAgNGr7f0nIu2ggIDQA1zR6NWtoIAAoBCgAKATgCAAASAAAADjgAAAAAAAAGLhUAAAg1MTcuMDYwMQYvFQAAAjAzBjAVAAAhUGFpbnRpbmcgRXBveHkgU3lzdGVtIChzdHJ1Y3R1cmUpBjEVAAAhUGFpbnRpbmcgRXBveHkgU3lzdGVtIChzdHJ1Y3R1cmUpBjIVAAAERUFDSAgNNoNkA3Mu2ggIDQBRGy2NWtoIAAoBCgAKATkCAAASAAAA5DcAAAAAAAAGMxUAAAo1MTcuMDY1MS5TBjQVAAACMDMGNRUAAChQYWludGluZyBQb2x5c2lsb3hhbmUgU3lzdGVtIChzdHJ1Y3R1cmUpBjYVAAAoUGFpbnRpbmcgUG9seXNpbG94YW5lIFN5c3RlbSAoc3RydWN0dXJlKQY3FQAABEVBQ0gIDXJabjnNE9kICA0AbWk7jVraCAAKAQoACgE6AgAAEgAAAOU3AAAAAAAABjgVAAAKNTE3LjA3MDEuUwY5FQAAAjAzBjoVAAAhUGFpbnRpbmcgVmlueWwgU3lzdGVtIChzdHJ1Y3R1cmUpBjsVAAAhUGFpbnRpbmcgVmlueWwgU3lzdGVtIChzdHJ1Y3R1cmUpBjwVAAAERUFDSAgNaE7CjM0T2QgIDYDyHkmNWtoIAAoBCgAKATsCAAASAAAA5jcAAAAAAAAGPRUAAAo1MTcuMDkwMS5TBj4VAAACMDMGPxUAADJQcmVwYXJhdGlvbiBhbmQgQ29hdGluZyBvZiBUb3AgRmxhbmdlcyAoc3RydWN0dXJlKQZAFQAAKFByZXAgYW5kIENvYXQgb2YgVG9wIEZsYW5nZXMgKHN0cnVjdHVyZSkGQRUAAARFQUNICA38VGXMzRPZCAgNAHfqy80T2QgACgEKAAoBPAIAABIAAADnNwAAAAAAAAZCFQAACjUxNy4xMDAxLlMGQxUAAAIwMwZEFQAAOVN0cnVjdHVyZSBSZXBhaW50aW5nIE9yZ2FuaWMgWmluYyBSaWNoIFN5c3RlbSAoc3RydWN0dXJlKQZFFQAAKFN0cnVjdCBSZXBhaW50IE9yZ2FuaWMgWmluYyBTeXMgKHN0cnVjdCkGRhUAAARFQUNICA1WaJ5DzhPZCAgNgLQKVY1a2ggACgEKAAoBPQIAABIAAADDLAAAAAAAAAZHFQAACjUxNy4xMDEwLlMGSBUAAAIwMwZJFQAAHUNvbmNyZXRlIFN0YWluaW5nIChzdHJ1Y3R1cmUpBkoVAAAdQ29uY3JldGUgU3RhaW5pbmcgKHN0cnVjdHVyZSkGSxUAAAJTRggN7lTH3hj00wgIDQBnUfIrX9oIAAoBCgAKAT4CAAASAAAAxCwAAAAAAAAGTBUAAAo1MTcuMTAxNS5TBk0VAAACMDMGThUAAClDb25jcmV0ZSBTdGFpbmluZyBNdWx0aS1Db2xvciAoc3RydWN0dXJlKQZPFQAAKENvbmNyZXRlIFN0YWluaW5nIE11bHRpLUNvbG9yIChzdHJ1Y3R1cikGUBUAAAJTRggNSLfJ3hj00wgIDYAZOAEsX9oIAAoBCgAKAT8CAAASAAAAxSwAAAAAAAAGURUAAAo1MTcuMTA1MC5TBlIVAAACMDMGUxUAACtBcmNoaXRlY3R1cmFsIFN1cmZhY2UgVHJlYXRtZW50IChzdHJ1Y3R1cmUpBlQVAAAoQXJjaGl0ZWN0dXJsIFN1cmZjZSBUcmVhdG1udCAoc3RydWN0dXJlKQZVFQAAAlNGCA1It8neGPTTCAgNANpFFyxf2ggACgEKAAoBQAIAABIAAADoNwAAAAAAAAZWFQAACjUxNy4xODAxLlMGVxUAAAIwMwZYFQAAMlN0cnVjdHVyZSBSZXBhaW50aW5nIFJlY3ljbGVkIEFicmFzaXZlIChzdHJ1Y3R1cmUpBlkVAAAoU3RydWN0IFJlcGFpbnQgUmVjeWNsZCBBYnJhc2l2ZSAoc3RydWN0KQZaFQAABEVBQ0gIDfIOwuTQE9kICA2AX8bYA6XZCAAKAQoACgFBAgAAEgAAAOk3AAAAAAAABlsVAAAKNTE3LjIwMDEuUwZcFQAAAjAzBl0VAAAeUGFpbnRpbmcgV2FycmFudGVkIChzdHJ1Y3R1cmUpBl4VAAAeUGFpbnRpbmcgV2FycmFudGVkIChzdHJ1Y3R1cmUpBl8VAAAERUFDSAgNqMG/QdET2QgIDYCizRAEpdkIAAoBCgAKAUICAAASAAAA6jcAAAAAAAAGYBUAAAo1MTcuMzAwMS5TBmEVAAACMDMGYhUAADZTdHJ1Y3R1cmUgT3ZlcmNvYXRpbmcgQ2xlYW5pbmcgYW5kIFByaW1pbmcgKHN0cnVjdHVyZSkGYxUAACdTdHJ1Y3QgT3ZlcmNvYXQgQ2xlYW4gYW5kIFByaW0gKHN0cnVjdCkGZBUAAARFQUNICA3QMfWg0RPZCAgNAJt3QwSl2QgACgEKAAoBQwIAABIAAADrNwAAAAAAAAZlFQAACjUxNy40MDAxLlMGZhUAAAIwMwZnFQAAOUNvbnRhaW5tZW50IGFuZCBDb2xsZWN0aW9uIG9mIFdhc3RlIE1hdGVyaWFscyAoc3RydWN0dXJlKQZoFQAAKENvbnRhaW4gJiBDb2xsZWN0IFdhc3RlIE1hdGVyaWFsIChzdHJ1YykGaRUAAARFQUNICA3qQan00RPZCAgNAHB09NET2QgACgEKAAoBRAIAABIAAADtNwAAAAAAAAZqFQAACjUxNy40NTAxLlMGaxUAAAIwMwZsFQAAS05lZ2F0aXZlIFByZXNzdXJlIENvbnRhaW5tZW50IGFuZCBDb2xsZWN0aW9uIG9mIFdhc3RlIE1hdGVyaWFscyAoc3RydWN0dXJlKQZtFQAAKE5lZyBQcmVzIENvbnRhaW4mQ29sbGVjdCBXc3RlIE1hdGwgKHN0cikGbhUAAARFQUNICA3QDfZF0hPZCAgNgDu4Ye8h2QgACgEKAAoBRQIAABIAAAAxMQAAAAAAAAZvFQAACjUxNy42MDAxLlMGcBUAAAIwMwZxFQAAIVBvcnRhYmxlIERlY29udGFtaW5hdGlvbiBGYWNpbGl0eQZyFQAAIVBvcnRhYmxlIERlY29udGFtaW5hdGlvbiBGYWNpbGl0eQZzFQAABEVBQ0gIDbgsUukY9NMICA0Af07pGPTTCAAKAAoACgFGAgAAEgAAAIM4AAAAAAAABnQVAAAINTIwLjAwMDUGdRUAAAIwMwZ2FQAAHEN1bHZlcnQgUGlwZSBSb2NrIEV4Y2F2YXRpb24GdxUAABxDdWx2ZXJ0IFBpcGUgUm9jayBFeGNhdmF0aW9uBngVAAACQ1kIDaalO73VLtsICA0A3y+91S7bCAAKAAoACgFHAgAAEgAAAAIgAAAAAAAABnkVAAAINTIwLjEwMTIGehUAAAIwMwZ7FQAAJ0Fwcm9uIEVuZHdhbGxzIGZvciBDdWx2ZXJ0IFBpcGUgMTItSW5jaAZ8FQAAJ0Fwcm9uIEVuZHdhbGxzIGZvciBDdWx2ZXJ0IFBpcGUgMTItSW5jaAZ9FQAABEVBQ0gIDdqsC8AY9NMICA0AEuIzLF/aCAAKAAoACgFIAgAAEgAAAAMgAAAAAAAABn4VAAAINTIwLjEwMTUGfxUAAAIwMwaAFQAAJ0Fwcm9uIEVuZHdhbGxzIGZvciBDdWx2ZXJ0IFBpcGUgMTUtSW5jaAaBFQAAJ0Fwcm9uIEVuZHdhbGxzIGZvciBDdWx2ZXJ0IFBpcGUgMTUtSW5jaAaCFQAABEVBQ0gIDTQPDsAY9NMICA2Al5dBLF/aCAAKAAoACgFJAgAAEgAAAOYeAAAAAAAABoMVAAAINTIwLjEwMTgGhBUAAAIwMwaFFQAAJ0Fwcm9uIEVuZHdhbGxzIGZvciBDdWx2ZXJ0IFBpcGUgMTgtSW5jaAaGFQAAJ0Fwcm9uIEVuZHdhbGxzIGZvciBDdWx2ZXJ0IFBpcGUgMTgtSW5jaAaHFQAABEVBQ0gIDW7/zbwY9NMICA2AkR9qLF/aCAAKAAoACgFKAgAAEgAAAOceAAAAAAAABogVAAAINTIwLjEwMjEGiRUAAAIwMwaKFQAAJ0Fwcm9uIEVuZHdhbGxzIGZvciBDdWx2ZXJ0IFBpcGUgMjEtSW5jaAaLFQAAJ0Fwcm9uIEVuZHdhbGxzIGZvciBDdWx2ZXJ0IFBpcGUgMjEtSW5jaAaMFQAABEVBQ0gIDaBh0LwY9NMICA2AUwt2LF/aCAAKAAoACgFLAgAAEgAAAOgeAAAAAAAABo0VAAAINTIwLjEwMjQGjhUAAAIwMwaPFQAAJ0Fwcm9uIEVuZHdhbGxzIGZvciBDdWx2ZXJ0IFBpcGUgMjQtSW5jaAaQFQAAJ0Fwcm9uIEVuZHdhbGxzIGZvciBDdWx2ZXJ0IFBpcGUgMjQtSW5jaAaRFQAABEVBQ0gIDSLE0rwY9NMICA2AMUWQLF/aCAAKAAoACgFMAgAAEgAAAOkeAAAAAAAABpIVAAAINTIwLjEwMzAGkxUAAAIwMwaUFQAAJ0Fwcm9uIEVuZHdhbGxzIGZvciBDdWx2ZXJ0IFBpcGUgMzAtSW5jaAaVFQAAJ0Fwcm9uIEVuZHdhbGxzIGZvciBDdWx2ZXJ0IFBpcGUgMzAtSW5jaAaWFQAABEVBQ0gIDVQm1bwY9NMICA2AZ5q8GPTTCAAKAAoACgFNAgAAEgAAAOoeAAAAAAAABpcVAAAINTIwLjEwMzYGmBUAAAIwMwaZFQAAJ0Fwcm9uIEVuZHdhbGxzIGZvciBDdWx2ZXJ0IFBpcGUgMzYtSW5jaAaaFQAAJ0Fwcm9uIEVuZHdhbGxzIGZvciBDdWx2ZXJ0IFBpcGUgMzYtSW5jaAabFQAABEVBQ0gIDdyH17wY9NMICA2AZ5q8GPTTCAAKAAoACgFOAgAAEgAAAOseAAAAAAAABpwVAAAINTIwLjEwNDIGnRUAAAIwMwaeFQAAJ0Fwcm9uIEVuZHdhbGxzIGZvciBDdWx2ZXJ0IFBpcGUgNDItSW5jaAafFQAAJ0Fwcm9uIEVuZHdhbGxzIGZvciBDdWx2ZXJ0IFBpcGUgNDItSW5jaAagFQAABEVBQ0gIDSzq2bwY9NMICA2AZ5q8GPTTCAAKAAoACgFPAgAAEgAAAOweAAAAAAAABqEVAAAINTIwLjEwNDgGohUAAAIwMwajFQAAJ0Fwcm9uIEVuZHdhbGxzIGZvciBDdWx2ZXJ0IFBpcGUgNDgtSW5jaAakFQAAJ0Fwcm9uIEVuZHdhbGxzIGZvciBDdWx2ZXJ0IFBpcGUgNDgtSW5jaAalFQAABEVBQ0gIDSzq2bwY9NMICA2AZ5q8GPTTCAAKAAoACgFQAgAAEgAAAO0eAAAAAAAABqYVAAAINTIwLjEwNTQGpxUAAAIwMwaoFQAAJ0Fwcm9uIEVuZHdhbGxzIGZvciBDdWx2ZXJ0IFBpcGUgNTQtSW5jaAapFQAAJ0Fwcm9uIEVuZHdhbGxzIGZvciBDdWx2ZXJ0IFBpcGUgNTQtSW5jaAaqFQAABEVBQ0gIDYZM3LwY9NMICA2AZ5q8GPTTCAAKAAoACgFRAgAAEgAAAO4eAAAAAAAABqsVAAAINTIwLjEwNjAGrBUAAAIwMwatFQAAJ0Fwcm9uIEVuZHdhbGxzIGZvciBDdWx2ZXJ0IFBpcGUgNjAtSW5jaAauFQAAJ0Fwcm9uIEVuZHdhbGxzIGZvciBDdWx2ZXJ0IFBpcGUgNjAtSW5jaAavFQAABEVBQ0gIDeCu3rwY9NMICA2AZ5q8GPTTCAAKAAoACgFSAgAAEgAAAO8eAAAAAAAABrAVAAAINTIwLjEwNzIGsRUAAAIwMwayFQAAJ0Fwcm9uIEVuZHdhbGxzIGZvciBDdWx2ZXJ0IFBpcGUgNzItSW5jaAazFQAAJ0Fwcm9uIEVuZHdhbGxzIGZvciBDdWx2ZXJ0IFBpcGUgNzItSW5jaAa0FQAABEVBQ0gIDZRz47wY9NMICA2AZ5q8GPTTCAAKAAoACgFTAgAAEgAAAPAeAAAAAAAABrUVAAAINTIwLjEwODQGthUAAAIwMwa3FQAAJ0Fwcm9uIEVuZHdhbGxzIGZvciBDdWx2ZXJ0IFBpcGUgODQtSW5jaAa4FQAAJ0Fwcm9uIEVuZHdhbGxzIGZvciBDdWx2ZXJ0IFBpcGUgODQtSW5jaAa5FQAABEVBQ0gIDZRz47wY9NMICA2AZ5q8GPTTCAAKAAoACgFUAgAAEgAAACMtAAAAAAAABroVAAAINTIwLjIwMTIGuxUAAAIwMwa8FQAAHkN1bHZlcnQgUGlwZSBUZW1wb3JhcnkgMTItSW5jaAa9FQAAHkN1bHZlcnQgUGlwZSBUZW1wb3JhcnkgMTItSW5jaAa+FQAAAkxGCA06IpnfGPTTCAgNgDL3VC1f2ggACgAKAAoBVQIAABIAAAAkLQAAAAAAAAa/FQAACDUyMC4yMDE1BsAVAAACMDMGwRUAAB5DdWx2ZXJ0IFBpcGUgVGVtcG9yYXJ5IDE1LUluY2gGwhUAAB5DdWx2ZXJ0IFBpcGUgVGVtcG9yYXJ5IDE1LUluY2gGwxUAAAJMRggNlISb3xj00wgIDQA/QGYtX9oIAAoACgAKAVYCAAASAAAAJS0AAAAAAAAGxBUAAAg1MjAuMjAxOAbFFQAAAjAzBsYVAAAeQ3VsdmVydCBQaXBlIFRlbXBvcmFyeSAxOC1JbmNoBscVAAAeQ3VsdmVydCBQaXBlIFRlbXBvcmFyeSAxOC1JbmNoBsgVAAACTEYIDfjmnd8Y9NMICA0ALl1zLV/aCAAKAAoACgFXAgAA</t>
  </si>
  <si>
    <t>EgAAACYtAAAAAAAABskVAAAINTIwLjIwMjEGyhUAAAIwMwbLFQAAHkN1bHZlcnQgUGlwZSBUZW1wb3JhcnkgMjEtSW5jaAbMFQAAHkN1bHZlcnQgUGlwZSBUZW1wb3JhcnkgMjEtSW5jaAbNFQAAAkxGCA345p3fGPTTCAgNAKQNhC1f2ggACgAKAAoBWAIAABIAAAAnLQAAAAAAAAbOFQAACDUyMC4yMDI0Bs8VAAACMDMG0BUAAB5DdWx2ZXJ0IFBpcGUgVGVtcG9yYXJ5IDI0LUluY2gG0RUAAB5DdWx2ZXJ0IFBpcGUgVGVtcG9yYXJ5IDI0LUluY2gG0hUAAAJMRggNSEmg3xj00wgIDQCTKpEtX9oIAAoACgAKAVkCAAASAAAAKC0AAAAAAAAG0xUAAAg1MjAuMjAzMAbUFQAAAjAzBtUVAAAeQ3VsdmVydCBQaXBlIFRlbXBvcmFyeSAzMC1JbmNoBtYVAAAeQ3VsdmVydCBQaXBlIFRlbXBvcmFyeSAzMC1JbmNoBtcVAAACTEYIDd6rot8Y9NMICA2AgCzfGPTTCAAKAAoACgFaAgAAEgAAACktAAAAAAAABtgVAAAINTIwLjIwMzYG2RUAAAIwMwbaFQAAHkN1bHZlcnQgUGlwZSBUZW1wb3JhcnkgMzYtSW5jaAbbFQAAHkN1bHZlcnQgUGlwZSBUZW1wb3JhcnkgMzYtSW5jaAbcFQAAAkxGCA0uDqXfGPTTCAgNgIAs3xj00wgACgAKAAoBWwIAABIAAAAqLQAAAAAAAAbdFQAACDUyMC4yMDQyBt4VAAACMDMG3xUAAB5DdWx2ZXJ0IFBpcGUgVGVtcG9yYXJ5IDQyLUluY2gG4BUAAB5DdWx2ZXJ0IFBpcGUgVGVtcG9yYXJ5IDQyLUluY2gG4RUAAAJMRggNVnCn3xj00wgIDYCALN8Y9NMIAAoACgAKAVwCAAASAAAAKy0AAAAAAAAG4hUAAAg1MjAuMjA0OAbjFQAAAjAzBuQVAAAeQ3VsdmVydCBQaXBlIFRlbXBvcmFyeSA0OC1JbmNoBuUVAAAeQ3VsdmVydCBQaXBlIFRlbXBvcmFyeSA0OC1JbmNoBuYVAAACTEYIDbrSqd8Y9NMICA2AgCzfGPTTCAAKAAoACgFdAgAAEgAAACwtAAAAAAAABucVAAAINTIwLjIwNTQG6BUAAAIwMwbpFQAAHkN1bHZlcnQgUGlwZSBUZW1wb3JhcnkgNTQtSW5jaAbqFQAAHkN1bHZlcnQgUGlwZSBUZW1wb3JhcnkgNTQtSW5jaAbrFQAAAkxGCA0KNazfGPTTCAgNgIAs3xj00wgACgAKAAoBXgIAABIAAAAtLQAAAAAAAAbsFQAACDUyMC4yMDYwBu0VAAACMDMG7hUAAB5DdWx2ZXJ0IFBpcGUgVGVtcG9yYXJ5IDYwLUluY2gG7xUAAB5DdWx2ZXJ0IFBpcGUgVGVtcG9yYXJ5IDYwLUluY2gG8BUAAAJMRggNbpeu3xj00wgIDYCALN8Y9NMIAAoACgAKAV8CAAASAAAALi0AAAAAAAAG8RUAAAg1MjAuMjA3MgbyFQAAAjAzBvMVAAAeQ3VsdmVydCBQaXBlIFRlbXBvcmFyeSA3Mi1JbmNoBvQVAAAeQ3VsdmVydCBQaXBlIFRlbXBvcmFyeSA3Mi1JbmNoBvUVAAACTEYIDW6Xrt8Y9NMICA2AbqL6FmDWCAAKAAoACgFgAgAAEgAAAC8tAAAAAAAABvYVAAAINTIwLjIwODQG9xUAAAIwMwb4FQAAHkN1bHZlcnQgUGlwZSBUZW1wb3JhcnkgODQtSW5jaAb5FQAAHkN1bHZlcnQgUGlwZSBUZW1wb3JhcnkgODQtSW5jaAb6FQAAAkxGCA3w+bDfGPTTCAgNgIAs3xj00wgACgAKAAoBYQIAABIAAABMLwAAAAAAAAb7FQAACDUyMC4zMTQyBvwVAAACMDMG/RUAAB5DdWx2ZXJ0IFBpcGUgQ2xhc3MgSUlJIDQyLUluY2gG/hUAAB5DdWx2ZXJ0IFBpcGUgQ2xhc3MgSUlJIDQyLUluY2gG/xUAAAJMRggNtDst5Rj00wgIDYBhIuUY9NMIAAoACgAKAWICAAASAAAATS8AAAAAAAAGABYAAAg1MjAuMzE0OAYBFgAAAjAzBgIWAAAeQ3VsdmVydCBQaXBlIENsYXNzIElJSSA0OC1JbmNoBgMWAAAeQ3VsdmVydCBQaXBlIENsYXNzIElJSSA0OC1JbmNoBgQWAAACTEYIDRieL+UY9NMICA2AYSLlGPTTCAAKAAoACgFjAgAAEgAAAE4vAAAAAAAABgUWAAAINTIwLjMxNTQGBhYAAAIwMwYHFgAAHkN1bHZlcnQgUGlwZSBDbGFzcyBJSUkgNTQtSW5jaAYIFgAAHkN1bHZlcnQgUGlwZSBDbGFzcyBJSUkgNTQtSW5jaAYJFgAAAkxGCA18ADLlGPTTCAgNgGEi5Rj00wgACgAKAAoBZAIAABIAAABPLwAAAAAAAAYKFgAACDUyMC4zMTYwBgsWAAACMDMGDBYAAB5DdWx2ZXJ0IFBpcGUgQ2xhc3MgSUlJIDYwLUluY2gGDRYAAB5DdWx2ZXJ0IFBpcGUgQ2xhc3MgSUlJIDYwLUluY2gGDhYAAAJMRggNwmI05Rj00wgIDYBhIuUY9NMIAAoACgAKAWUCAAASAAAAUC8AAAAAAAAGDxYAAAg1MjAuMzE3MgYQFgAAAjAzBhEWAAAeQ3VsdmVydCBQaXBlIENsYXNzIElJSSA3Mi1JbmNoBhIWAAAeQ3VsdmVydCBQaXBlIENsYXNzIElJSSA3Mi1JbmNoBhMWAAACTEYIDSbFNuUY9NMICA2AYSLlGPTTCAAKAAoACgFmAgAAEgAAAFEvAAAAAAAABhQWAAAINTIwLjMxODQGFRYAAAIwMwYWFgAAHkN1bHZlcnQgUGlwZSBDbGFzcyBJSUkgODQtSW5jaAYXFgAAHkN1bHZlcnQgUGlwZSBDbGFzcyBJSUkgODQtSW5jaAYYFgAAAkxGCA2AJznlGPTTCAgNgGEi5Rj00wgACgAKAAoBZwIAABIAAABSLwAAAAAAAAYZFgAACDUyMC4zMzEyBhoWAAACMDMGGxYAACBDdWx2ZXJ0IFBpcGUgQ2xhc3MgSUlJLUEgMTItSW5jaAYcFgAAIEN1bHZlcnQgUGlwZSBDbGFzcyBJSUktQSAxMi1JbmNoBh0WAAACTEYIDdqJO+UY9NMICA2AzKSjLV/aCAAKAAoACgFoAgAAEgAAAFMvAAAAAAAABh4WAAAINTIwLjMzMTUGHxYAAAIwMwYgFgAAIEN1bHZlcnQgUGlwZSBDbGFzcyBJSUktQSAxNS1JbmNoBiEWAAAgQ3VsdmVydCBQaXBlIENsYXNzIElJSS1BIDE1LUluY2gGIhYAAAJMRggN2ok75Rj00wgIDQBggbgtX9oIAAoACgAKAWkCAAASAAAAVC8AAAAAAAAGIxYAAAg1MjAuMzMxOAYkFgAAAjAzBiUWAAAgQ3VsdmVydCBQaXBlIENsYXNzIElJSS1BIDE4LUluY2gGJhYAACBDdWx2ZXJ0IFBpcGUgQ2xhc3MgSUlJLUEgMTgtSW5jaAYnFgAAAkxGCA0q7D3lGPTTCAgNAE+exS1f2ggACgAKAAoBagIAABIAAABVLwAAAAAAAAYoFgAACDUyMC4zMzIxBikWAAACMDMGKhYAACBDdWx2ZXJ0IFBpcGUgQ2xhc3MgSUlJLUEgMjEtSW5jaAYrFgAAIEN1bHZlcnQgUGlwZSBDbGFzcyBJSUktQSAyMS1JbmNoBiwWAAACTEYIDZhOQOUY9NMICA0ApkTcLV/aCAAKAAoACgFrAgAAEgAAAFYvAAAAAAAABi0WAAAINTIwLjMzMjQGLhYAAAIwMwYvFgAAIEN1bHZlcnQgUGlwZSBDbGFzcyBJSUktQSAyNC1JbmNoBjAWAAAgQ3VsdmVydCBQaXBlIENsYXNzIElJSS1BIDI0LUluY2gGMRYAAAJMRggN6LBC5Rj00wgIDYBhIuUY9NMIAAoACgAKAWwCAAASAAAAVy8AAAAAAAAGMhYAAAg1MjAuMzMyNwYzFgAAAjAzBjQWAAAgQ3VsdmVydCBQaXBlIENsYXNzIElJSS1BIDI3LUluY2gGNRYAACBDdWx2ZXJ0IFBpcGUgQ2xhc3MgSUlJLUEgMjctSW5jaAY2FgAAAkxGCA1CE0XlGPTTCAgNgGEi5Rj00wgACgAKAAoBbQIAABIAAABYLwAAAAAAAAY3FgAACDUyMC4zMzMwBjgWAAACMDMGORYAACBDdWx2ZXJ0IFBpcGUgQ2xhc3MgSUlJLUEgMzAtSW5jaAY6FgAAIEN1bHZlcnQgUGlwZSBDbGFzcyBJSUktQSAzMC1JbmNoBjsWAAACTEYIDZx1R+UY9NMICA2AYSLlGPTTCAAKAAoACgFuAgAAEgAAAFkvAAAAAAAABjwWAAAINTIwLjMzMzYGPRYAAAIwMwY+FgAAIEN1bHZlcnQgUGlwZSBDbGFzcyBJSUktQSAzNi1JbmNoBj8WAAAgQ3VsdmVydCBQaXBlIENsYXNzIElJSS1BIDM2LUluY2gGQBYAAAJMRggNANhJ5Rj00wgIDYBhIuUY9NMIAAoACgAKAW8CAAASAAAAWi8AAAAAAAAGQRYAAAg1MjAuMzQxMgZCFgAAAjAzBkMWAAAqQ3VsdmVydCBQaXBlIENsYXNzIElJSS1BIE5vbi1tZXRhbCAxMi1JbmNoBkQWAAAoQ3VsdmVydCBQaXBlIENsYXNzIElJSS1BIE5vbi1tZXRhbCAxMi1JbgZFFgAAAkxGCA0A2EnlGPTTCAgNgCg+/i1f2ggACgAKAAoBcAIAABIAAABbLwAAAAAAAAZGFgAACDUyMC4zNDE1BkcWAAACMDMGSBYAACpDdWx2ZXJ0IFBpcGUgQ2xhc3MgSUlJLUEgTm9uLW1ldGFsIDE1LUluY2gGSRYAAChDdWx2ZXJ0IFBpcGUgQ2xhc3MgSUlJLUEgTm9uLW1ldGFsIDE1LUluBkoWAAACTEYIDVA6TOUY9NMICA0ANYcPLl/aCAAKAAoACgFxAgAAEgAAAFwvAAAAAAAABksWAAAINTIwLjM0MTgGTBYAAAIwMwZNFgAAKkN1bHZlcnQgUGlwZSBDbGFzcyBJSUktQSBOb24tbWV0YWwgMTgtSW5jaAZOFgAAKEN1bHZlcnQgUGlwZSBDbGFzcyBJSUktQSBOb24tbWV0YWwgMTgtSW4GTxYAAAJMRggNqpxO5Rj00wgIDQAkpBwuX9oIAAoACgAKAXICAAASAAAAXS8AAAAAAAAGUBYAAAg1MjAuMzQyMQZRFgAAAjAzBlIWAAAqQ3VsdmVydCBQaXBlIENsYXNzIElJSS1BIE5vbi1tZXRhbCAyMS1JbmNoBlMWAAAoQ3VsdmVydCBQaXBlIENsYXNzIElJSS1BIE5vbi1tZXRhbCAyMS1JbgZUFgAAAkxGCA02/1DlGPTTCAgNgOSxMi5f2ggACgAKAAoBcwIAABIAAABeLwAAAAAAAAZVFgAACDUyMC4zNDI0BlYWAAACMDMGVxYAACpDdWx2ZXJ0IFBpcGUgQ2xhc3MgSUlJLUEgTm9uLW1ldGFsIDI0LUluY2gGWBYAAChDdWx2ZXJ0IFBpcGUgQ2xhc3MgSUlJLUEgTm9uLW1ldGFsIDI0LUluBlkWAAACTEYIDV5hU+UY9NMICA0A8fpDLl/aCAAKAAoACgF0AgAAEgAAAF8vAAAAAAAABloWAAAINTIwLjM0MjcGWxYAAAIwMwZcFgAAKkN1bHZlcnQgUGlwZSBDbGFzcyBJSUktQSBOb24tbWV0YWwgMjctSW5jaAZdFgAAKEN1bHZlcnQgUGlwZSBDbGFzcyBJSUktQSBOb24tbWV0YWwgMjctSW4GXhYAAAJMRggNuMNV5Rj00wgIDYBhIuUY9NMIAAoACgAKAXUCAAASAAAAYC8AAAAAAAAGXxYAAAg1MjAuMzQzMAZgFgAAAjAzBmEWAAAqQ3VsdmVydCBQaXBlIENsYXNzIElJSS1BIE5vbi1tZXRhbCAzMC1JbmNoBmIWAAAoQ3VsdmVydCBQaXBlIENsYXNzIElJSS1BIE5vbi1tZXRhbCAzMC1JbgZjFgAAAkxGCA0SJljlGPTTCAgNgGEi5Rj00wgACgAKAAoBdgIAABIAAABhLwAAAAAAAAZkFgAACDUyMC4zNDM2BmUWAAACMDMGZhYAACpDdWx2ZXJ0IFBpcGUgQ2xhc3MgSUlJLUEgTm9uLW1ldGFsIDM2LUluY2gGZxYAAChDdWx2ZXJ0IFBpcGUgQ2xhc3MgSUlJLUEgTm9uLW1ldGFsIDM2LUluBmgWAAACTEYIDRImWOUY9NMICA2AYSLlGPTTCAAKAAoACgF3AgAAEgAAAGIvAAAAAAAABmkWAAAINTIwLjM1MTIGahYAAAIwMwZrFgAAIEN1bHZlcnQgUGlwZSBDbGFzcyBJSUktQiAxMi1JbmNoBmwWAAAgQ3VsdmVydCBQaXBlIENsYXNzIElJSS1CIDEyLUluY2gGbRYAAAJMRggNdoha5Rj00wgIDYA14HEuX9oIAAoACgAKAXgCAAASAAAAYy8AAAAAAAAGbhYAAAg1MjAuMzUxNQZvFgAAAjAzBnAWAAAgQ3VsdmVydCBQaXBlIENsYXNzIElJSS1CIDE1LUluY2gGcRYAACBDdWx2ZXJ0IFBpcGUgQ2xhc3MgSUlJLUIgMTUtSW5jaAZyFgAAAkxGCA3G6lzlGPTTCAgNgGEi5Rj00wgACgAKAAoBeQIAABIAAABkLwAAAAAAAAZzFgAACDUyMC4zNTE4BnQWAAACMDMGdRYAACBDdWx2ZXJ0IFBpcGUgQ2xhc3MgSUlJLUIgMTgtSW5jaAZ2FgAAIEN1bHZlcnQgUGlwZSBDbGFzcyBJSUktQiAxOC1JbmNoBncWAAACTEYIDVJNX+UY9NMICA2A98t9Ll/aCAAKAAoACgF6AgAAEgAAAGUvAAAAAAAABngWAAAINTIwLjM1MjEGeRYAAAIwMwZ6FgAAIEN1bHZlcnQgUGlwZSBDbGFzcyBJSUktQiAyMS1JbmNoBnsWAAAgQ3VsdmVydCBQaXBlIENsYXNzIElJSS1CIDIxLUluY2gGfBYAAAJMRggNsq5h5Rj00wgIDYDm6IouX9oIAAoACgAKAXsCAAASAAAAZi8AAAAAAAAGfRYAAAg1MjAuMzUyNAZ+FgAAAjAzBn8WAAAgQ3VsdmVydCBQaXBlIENsYXNzIElJSS1CIDI0LUluY2gGgBYAACBDdWx2ZXJ0IFBpcGUgQ2xhc3MgSUlJLUIgMjQtSW5jaAaBFgAAAkxGCA34EGTlGPTTCAgNgGrAoi5f2ggACgAKAAoBfAIAABIAAABnLwAAAAAAAAaCFgAACDUyMC4zNTI3BoMWAAACMDMGhBYAACBDdWx2ZXJ0IFBpcGUgQ2xhc3MgSUlJLUIgMjctSW5jaAaFFgAAIEN1bHZlcnQgUGlwZSBDbGFzcyBJSUktQiAyNy1JbmNoBoYWAAACTEYIDVxzZuUY9NMICA2AYSLlGPTTCAAKAAoACgF9AgAAEgAAAGgvAAAAAAAABocWAAAINTIwLjM1MzAGiBYAAAIwMwaJFgAAIEN1bHZlcnQgUGlwZSBDbGFzcyBJSUktQiAzMC1JbmNoBooWAAAgQ3VsdmVydCBQaXBlIENsYXNzIElJSS1CIDMwLUluY2gGixYAAAJMRggNttVo5Rj00wgIDYBhIuUY9NMIAAoACgAKAX4CAAASAAAAaS8AAAAAAAAGjBYAAAg1MjAuMzUzNgaNFgAAAjAzBo4WAAAgQ3VsdmVydCBQaXBlIENsYXNzIElJSS1CIDM2LUluY2gGjxYAACBDdWx2ZXJ0IFBpcGUgQ2xhc3MgSUlJLUIgMzYtSW5jaAaQFgAAAkxGCA0QOGvlGPTTCAgNgGEi5Rj00wgACgAKAAoBfwIAABIAAABqLwAAAAAAAAaRFgAACDUyMC4zNjEyBpIWAAACMDMGkxYAACpDdWx2ZXJ0IFBpcGUgQ2xhc3MgSUlJLUIgTm9uLW1ldGFsIDEyLUluY2gGlBYAAChDdWx2ZXJ0IFBpcGUgQ2xhc3MgSUlJLUIgTm9uLW1ldGFsIDEyLUluBpUWAAACTEYIDRA4a+UY9NMICA2AOtO1Ll/aCAAKAAoACgGAAgAAEgAAAMQvAAAAAAAABpYWAAAINTIwLjM2MTUGlxYAAAIwMwaYFgAAKkN1bHZlcnQgUGlwZSBDbGFzcyBJSUktQiBOb24tbWV0YWwgMTUtSW5jaAaZFgAAKEN1bHZlcnQgUGlwZSBDbGFzcyBJSUktQiBOb24tbWV0YWwgMTUtSW4GmhYAAAJMRggNzFUs5hj00wgIDQDtucQuX9oIAAoACgAKAYECAAASAAAAxS8AAAAAAAAGmxYAAAg1MjAuMzYxOAacFgAAAjAzBp0WAAAqQ3VsdmVydCBQaXBlIENsYXNzIElJSS1CIE5vbi1tZXRhbCAxOC1JbmNoBp4WAAAoQ3VsdmVydCBQaXBlIENsYXNzIElJSS1CIE5vbi1tZXRhbCAxOC1JbgafFgAAAkxGCA1YuC7mGPTTCAgNABaqRi9f2ggACgAKAAoBggIAABIAAADGLwAAAAAAAAagFgAACDUyMC4zNjIxBqEWAAACMDMGohYAACpDdWx2ZXJ0IFBpcGUgQ2xhc3MgSUlJLUIgTm9uLW1ldGFsIDIxLUluY2gGoxYAAChDdWx2ZXJ0IFBpcGUgQ2xhc3MgSUlJLUIgTm9uLW1ldGFsIDIxLUluBqQWAAACTEYIDXYaMeYY9NMICA0A2JVSL1/aCAAKAAoACgGDAgAAEgAAAMcvAAAAAAAABqUWAAAINTIwLjM2MjQGphYAAAIwMwanFgAAKkN1bHZlcnQgUGlwZSBDbGFzcyBJSUktQiBOb24tbWV0YWwgMjQtSW5jaAaoFgAAKEN1bHZlcnQgUGlwZSBDbGFzcyBJSUktQiBOb24tbWV0YWwgMjQtSW4GqRYAAAJMRggNAn0z5hj00wgIDYDyBWsvX9oIAAoACgAKAYQCAAASAAAAyC8AAAAAAAAGqhYAAAg1MjAuMzYyNwarFgAAAjAzBqwWAAAqQ3VsdmVydCBQaXBlIENsYXNzIElJSS1CIE5vbi1tZXRhbCAyNy1JbmNoBq0WAAAoQ3VsdmVydCBQaXBlIENsYXNzIElJSS1CIE5vbi1tZXRhbCAyNy1JbgauFgAAAkxGCA003zXmGPTTCAgNAPi65Rj00wgACgAKAAoBhQIAABIAAADJLwAAAAAAAAavFgAACDUyMC4zNjMwBrAWAAACMDMGsRYAACpDdWx2ZXJ0IFBpcGUgQ2xhc3MgSUlJLUIgTm9uLW1ldGFsIDMwLUluY2gGshYAAChDdWx2ZXJ0IFBpcGUgQ2xhc3MgSUlJLUIgTm9uLW1ldGFsIDMwLUluBrMWAAACTEYIDZhBOOYY9NMICA0A+LrlGPTTCAAKAAoACgGGAgAAEgAAAMovAAAAAAAABrQWAAAINTIwLjM2MzYGtRYAAAIwMwa2FgAAKkN1bHZlcnQgUGlwZSBDbGFzcyBJSUktQiBOb24tbWV0YWwgMzYtSW5jaAa3FgAAKEN1bHZlcnQgUGlwZSBDbGFzcyBJSUktQiBOb24tbWV0YWwgMzYtSW4GuBYAAAJMRggN6KM65hj00wgIDQD4uuUY9NMIAAoACgAKAYcCAAASAAAAyy8AAAAAAAAGuRYAAAg1MjAuNDExMga6FgAAAjAzBrsWAAAdQ3VsdmVydCBQaXBlIENsYXNzIElWIDEyLUluY2gGvBYAAB1DdWx2ZXJ0IFBpcGUgQ2xhc3MgSVYgMTItSW5jaAa9FgAAAkxGCA1CBj3mGPTTCAgNgGi2ey9f2ggACgAKAAoBiAIAABIAAADMLwAAAAAAAAa+FgAACDUyMC40MTE1Br8WAAACMDMGwBYAAB1DdWx2ZXJ0IFBpcGUgQ2xhc3MgSVYgMTUtSW5jaAbBFgAAHUN1bHZlcnQgUGlwZSBDbGFzcyBJViAxNS1JbmNoBsIWAAACTEYIDZxoP+YY9NMICA0A7muJL1/aCAAKAAoACgGJAgAAEgAAAM0vAAAAAAAABsMWAAAINTIwLjQxMTgGxBYAAAIwMwbFFgAAHUN1bHZlcnQgUGlwZSBDbGFzcyBJViAxOC1JbmNoBsYWAAAdQ3VsdmVydCBQaXBlIENsYXNzIElWIDE4LUluY2gGxxYAAAJMRggNnGg/5hj00wgIDQCDJpQvX9oIAAoACgAKAYoCAAASAAAAzi8AAAAAAAAGyBYAAAg1MjAuNDEyMQbJFgAAAjAzBsoWAAAdQ3VsdmVydCBQaXBlIENsYXNzIElWIDIxLUluY2gGyxYAAB1DdWx2ZXJ0IFBpcGUgQ2xhc3MgSVYgMjEtSW5jaAbMFgAAAkxGCA32ykHmGPTTCAgNgDUNoy9f2ggACgAKAAoBiwIAABIAAADPLwAAAAAAAAbNFgAACDUyMC40MTI0Bs4WAAACMDMGzxYAAB1DdWx2ZXJ0IFBpcGUgQ2xhc3MgSVYgMjQtSW5jaAbQFgAAHUN1bHZlcnQgUGlwZSBDbGFzcyBJViAyNC1JbmNoBtEWAAACTEYIDVAtROYY9NMICA2A9/iuL1/aCAAKAAoACgGMAgAAEgAAANAvAAAAAAAABtIWAAAINTIwLjQxMzAG0xYAAAIwMwbUFgAAHUN1bHZlcnQgUGlwZSBDbGFzcyBJViAzMC1JbmNoBtUWAAAdQ3VsdmVydCBQaXBlIENsYXNzIElWIDMwLUluY2gG1hYAAAJMRggNLJBG5hj00wgIDQD4uuUY9NMIAAoACgAKAY0CAAASAAAA0S8AAAAAAAAG1xYAAAg1MjAuNDEzNgbYFgAAAjAzBtkWAAAdQ3VsdmVydCBQaXBlIENsYXNzIElWIDM2LUluY2gG2hYAAB1DdWx2ZXJ0IFBpcGUgQ2xhc3MgSVYgMzYtSW5jaAbbFgAAAkxGCA0O8kjmGPTTCAgNAPi65Rj00wgACgAKAAoBjgIAABIAAADSLwAAAAAAAAbcFgAACDUyMC40MTQyBt0WAAACMDMG3hYAAB1DdWx2ZXJ0IFBpcGUgQ2xhc3MgSVYgNDItSW5jaAbfFgAAHUN1bHZlcnQgUGlwZSBDbGFzcyBJViA0Mi1JbmNoBuAWAAACTEYIDV5US+YY9NMICA0A+LrlGPTTCAAKAAoACgGPAgAAEgAAANMvAAAAAAAABuEWAAAINTIwLjQxNDgG4hYAAAIwMwbjFgAAHUN1bHZlcnQgUGlwZSBDbGFzcyBJViA0OC1JbmNoBuQWAAAdQ3VsdmVydCBQaXBlIENsYXNzIElWIDQ4LUluY2gG5RYAAAJMRggNuLZN5hj00wgIDQD4uuUY9NMIAAoACgAKAZACAAASAAAA1C8AAAAAAAAG5hYAAAg1MjAuNDE1NAbnFgAAAjAzBugWAAAdQ3VsdmVydCBQaXBlIENsYXNzIElWIDU0LUluY2gG6RYAAB1DdWx2ZXJ0IFBpcGUgQ2xhc3MgSVYgNTQtSW5jaAbqFgAAAkxGCA0cGVDmGPTTCAgNAPi65Rj00wgACgAKAAoBkQIAABIAAADVLwAAAAAAAAbrFgAACDUyMC40MTYwBuwWAAACMDMG7RYAAB1DdWx2ZXJ0IFBpcGUgQ2xhc3MgSVYgNjAtSW5jaAbuFgAAHUN1bHZlcnQgUGlwZSBDbGFzcyBJViA2MC1JbmNoBu8WAAACTEYIDRwZUOYY9NMICA0A+LrlGPTTCAAKAAoACgGSAgAAEgAAANYvAAAAAAAABvAWAAAINTIwLjQxNzIG8RYAAAIwMwbyFgAAHUN1bHZlcnQgUGlwZSBDbGFzcyBJViA3Mi1JbmNoBvMWAAAdQ3VsdmVydCBQaXBlIENsYXNzIElWIDcyLUluY2gG9BYAAAJMRggNbHtS5hj00wgIDQD4uuUY9NMIAAoACgAKAZMCAAASAAAA1y8AAAAAAAAG9RYAAAg1MjAuNDE4NAb2FgAAAjAzBvcWAAAdQ3VsdmVydCBQaXBlIENsYXNzIElWIDg0LUluY2gG+BYAAB1DdWx2ZXJ0IFBpcGUgQ2xhc3MgSVYgODQtSW5jaAb5FgAAAkxGCA1QjmXmGPTTCAgNgI5T5hj00wgACgAKAAoBlAIAABIAAADYLwAAAAAAAAb6FgAACDUyMC41MTEyBvsWAAACMDMG/BYAABxDdWx2ZXJ0IFBpcGUgQ2xhc3MgViAxMi1JbmNoBv0WAAAcQ3VsdmVydCBQaXBlIENsYXNzIFYgMTItSW5jaAb+FgAAAkxGCA2g8GfmGPTTCAgNgCFuxC9f2ggACgAKAAoBlQIAABIAAADZLwAAAAAAAAb/FgAACDUyMC41MTE1BgAXAAACMDMGARcAABxDdWx2ZXJ0IFBpcGUgQ2xhc3MgViAxNS1JbmNoBgIXAAAcQ3VsdmVydCBQaXBlIENsYXNzIFYgMTUtSW5jaAYDFwAAAkxGCA2g8GfmGPTTCAgNAAGG1C9f2ggACgAKAAoBlgIAABIAAADaLwAAAAAAAAYEFwAACDUyMC41MTE4BgUXAAACMDMGBhcAABxDdWx2ZXJ0IFBpcGUgQ2xhc3MgViAxOC1JbmNoBgcXAAAcQ3VsdmVydCBQaXBlIENsYXNzIFYgMTgtSW5jaAYIFwAAAkxGCA1etWzmGPTTCAgNgLNs4y9f2ggACgAKAAoBlwIAABIAAADbLwAAAAAAAAYJFwAACDUyMC41MTIxBgoXAAACMDMGCxcAABxDdWx2ZXJ0IFBpcGUgQ2xhc3MgViAyMS1JbmNoBgwXAAAcQ3VsdmVydCBQaXBlIENsYXNzIFYgMjEtSW5jaAYNFwAAAkxGCA3CF2/mGPTTCAgNgKKJ8C9f2ggACgAKAAoBmAIAABIAAADcLwAAAAAAAAYOFwAACDUyMC41MTI0Bg8XAAACMDMGEBcAABxDdWx2ZXJ0IFBpcGUgQ2xhc3MgViAyNC1JbmNoBhEXAAAcQ3VsdmVydCBQaXBlIENsYXNzIFYgMjQtSW5jaAYSFwAAAkxGCA0IenHmGPTTCAgNgGR1/C9f2ggACgAKAAoBmQIAABIAAADdLwAAAAAAAAYTFwAACDUyMC41MTMwBhQXAAACMDMGFRcAABxDdWx2ZXJ0IFBpcGUgQ2xhc3MgViAzMC1JbmNoBhYXAAAcQ3VsdmVydCBQaXBlIENsYXNzIFYgMzAtSW5jaAYXFwAAAkxGCA2K3HPmGPTTCAgNgI5T5hj00wgACgAKAAoBmgIAABIAAADeLwAAAAAAAAYYFwAACDUyMC41MTM2BhkXAAACMDMGGhcAABxDdWx2ZXJ0IFBpcGUgQ2xhc3MgViAzNi1JbmNoBhsXAAAcQ3VsdmVydCBQaXBlIENsYXNzIFYgMzYtSW5jaAYcFwAAAkxGCA2yPnbmGPTTCAgNgI5T5hj00wgACgAKAAoBmwIAABIAAADfLwAAAAAAAAYdFwAACDUyMC41MTQyBh4XAAACMDMGHxcAABxDdWx2ZXJ0IFBpcGUgQ2xhc3MgViA0Mi1JbmNoBiAXAAAcQ3VsdmVydCBQaXBlIENsYXNzIFYgNDItSW5jaAYhFwAAAkxGCA0WoXjmGPTTCAgNgI5T5hj00wgACgAKAAoBnAIAABIAAADgLwAAAAAAAAYiFwAACDUyMC41MTQ4BiMXAAACMDMGJBcAABxDdWx2ZXJ0IFBpcGUgQ2xhc3MgViA0OC1JbmNoBiUXAAAcQ3VsdmVydCBQaXBlIENsYXNzIFYgNDgtSW5jaAYmFwAAAkxGCA1mA3vmGPTTCAgNgI5T5hj00wgACgAKAAoBnQIAABIAAADhLwAAAAAAAAYnFwAACDUyMC41MTU0BigXAAACMDMGKRcAABxDdWx2ZXJ0IFBpcGUgQ2xhc3MgViA1NC1JbmNoBioXAAAcQ3VsdmVydCBQaXBlIENsYXNzIFYgNTQtSW5jaAYrFwAAAkxGCA3AZX3mGPTTCAgNgI5T5hj00wgACgAKAAoBngIAABIAAADiLwAAAAAAAAYsFwAACDUyMC41MTYwBi0XAAACMDMGLhcAABxDdWx2ZXJ0IFBpcGUgQ2xhc3MgViA2MC1JbmNoBi8XAAAcQ3VsdmVydCBQaXBlIENsYXNzIFYgNjAtSW5jaAYwFwAAAkxGCA0ayH/mGPTTCAgNgI5T5hj00wgACgAKAAoBnwIAABIAAADjLwAAAAAAAAYxFwAACDUyMC41MTcyBjIXAAACMDMGMxcAABxDdWx2ZXJ0IFBpcGUgQ2xhc3MgViA3Mi1JbmNoBjQXAAAcQ3VsdmVydCBQaXBlIENsYXNzIFYgNzItSW5jaAY1FwAAAkxGCA10KoLmGPTTCAgNgI5T5hj00wgACgAKAAoBoAIAABIAAADkLwAAAAAAAAY2FwAACDUyMC41MTg0BjcXAAACMDMGOBcAABxDdWx2ZXJ0IFBpcGUgQ2xhc3MgViA4NC1JbmNoBjkXAAAcQ3VsdmVydCBQaXBlIENsYXNzIFYgODQtSW5jaAY6FwAAAkxGCA3OjITmGPTTCAgNgI5T5hj00wgACgAKAAoBoQIAABIAAACcKwAAAAAAAAY7FwAACDUyMC44MDAwBjwXAAACMDMGPRcAABlDb25jcmV0ZSBDb2xsYXJzIGZvciBQaXBlBj4XAAAZQ29uY3JldGUgQ29sbGFycyBmb3IgUGlwZQY/FwAABEVBQ0gIDc6yGNwY9NMICA0Anu8OMF/aCAAKAAoACgGiAgAAEgAAAOUvAAAAAAAABkAXAAAINTIwLjg1MDAGQRcAAAIwMwZCFwAAEFBpcGUgQ2F0dGxlIFBhc3MGQxcAABBQaXBlIENhdHRsZSBQYXNzBkQXAAACTEYIDc6MhOYY9NMICA0A524eMF/aCAAKAAoACgGjAgAAEgAAAOYvAAAAAAAABkUXAAAINTIwLjg3MDAGRhcAAAIwMwZHFwAAFkNsZWFuaW5nIEN1bHZlcnQgUGlwZXMGSBcAABZDbGVhbmluZyBDdWx2ZXJ0IFBpcGVzBkkXAAAERUFDSAgNMu+G5hj00wgIDYB6SzMwX9oIAAoACgAKAaQCAAASAAAA5iwAAAAAAAAGShcAAAo1MjAuOTcwMC5TBksXAAACMDMGTBcAABpDdWx2ZXJ0IFBpcGUgTGluZXJzIChzaXplKQZNFwAAGkN1bHZlcnQgUGlwZSBMaW5lcnMgKHNpemUpBk4XAAACTEYIDVKfE98Y9NMICA0A6pPeGPTTCAAKAQoACgGlAgAAEgAAAOcsAAAAAAAABk8XAAAKNTIwLjk3NTAuUwZQFwAAAjAzBlEXAAAtQ2xlYW5pbmcgQ3VsdmVydCBQaXBlcyBmb3IgTGluZXIgVmVyaWZpY2F0aW9uBlIXAAAoQ2xlYW4gQ3VsdnJ0IFBpcGUgZm9yIExpbmVyIFZlcmlmaWNhdGlvbgZTFwAABEVBQ0gIDbYBFt8Y9NMICA0A6pPeGPTTCAAKAAoACgGmAgAAEgAAAIQ4AAAAAAAABlQXAAAINTIxLjAwMDUGVRcAAAIwMwZWFwAALUNvcnJ1Z2F0ZWQgU3RlZWwgQ3VsdmVydCBQaXBlIFJvY2sgRXhjYXZhdGlvbgZXFwAAJ0NvcnJ1Z3RkIFN0ZWVsIENsdnQgUGlwZSBSb2NrIEV4Y2F2dGlvbgZYFwAAAkNZCA0wMUS91S7bCAgNAN8vvdUu2wgACgAKAAoBpwIAABIAAAAOHwAAAAAAAAZZFwAACDUyMS4wMzM2BloXAAACMDMGWxcAAEhBcHJvbiBFbmR3YWxscyBmb3IgQ3VsdmVydCBQaXBlIFNsb3BlZCBDcm9zcyBEcmFpbnMgU3RlZWwgMzYtSW5jaCA0IHRvIDEGXBcAAChBcHIgRW5kd2xzIFNscGQgQ3Jvc3MgRHJuIFN0IDM2aW4gNCB0byAxBl0XAAAERUFDSAgN3ir/vRj00wgIDYCUy70Y9NMIAAoACgAKAagCAAASAAAADx8AAAAAAAAGXhcAAAg1MjEuMDM0MgZfFwAAAjAzBmAXAABIQXByb24gRW5kd2FsbHMgZm9yIEN1bHZlcnQgUGlwZSBTbG9wZWQgQ3Jvc3MgRHJhaW5zIFN0ZWVsIDQyLUluY2ggNCB0byAxBmEXAAAoQXByIEVuZHdscyBTbHBkIENyb3NzIERybiBTdCA0MmluIDQgdG8gMQZiFwAABEVBQ0gIDQaNAb4Y9NMICA2AlMu9GPTTCAAKAAoACgGpAgAAEgAAAG8fAAAAAAAABmMXAAAINTIxLjAzNDgGZBcAAAIwMwZlFwAASEFwcm9uIEVuZHdhbGxzIGZvciBDdWx2ZXJ0IFBpcGUgU2xvcGVkIENyb3NzIERyYWlucyBTdGVlbCA0OC1JbmNoIDQgdG8gMQZmFwAAKEFwciBFbmR3bHMgU2xwZCBDcm9zcyBEcm4gU3QgNDhpbiA0IHRvIDEGZxcAAARFQUNICA300Mm+GPTTCAgNACtkvhj00wgACgAKAAoBqgIAABIAAABwHwAAAAAAAAZoFwAACDUyMS4wMzU0BmkXAAACMDMGahcAAEhBcHJvbiBFbmR3YWxscyBmb3IgQ3VsdmVydCBQaXBlIFNsb3BlZCBDcm9zcyBEcmFpbnMgU3RlZWwgNTQtSW5jaCA0IHRvIDEGaxcAAChBcHIgRW5kd2xzIFNscGQgQ3Jvc3MgRHJuIFN0IDU0aW4gNCB0byAxBmwXAAAERUFDSAgNWDPMvhj00wgIDQArZL4Y9NMIAAoACgAKAasCAAASAAAA5R4AAAAAAAAGbRcAAAg1MjEuMDM2MAZuFwAAAjAzBm8XAABIQXByb24gRW5kd2FsbHMgZm9yIEN1bHZlcnQgUGlwZSBTbG9wZWQgQ3Jvc3MgRHJhaW5zIFN0ZWVsIDYwLUluY2ggNCB0byAxBnAXAAAoQXByIEVuZHdscyBTbHBkIENyb3NzIERybiBTdCA2MGluIDQgdG8gMQZxFwAABEVBQ0gIDeKcy7wY9NMICA2AZ5q8GPTTCAAKAAoACgGsAgAAEgAAAJ0rAAAAAAAABnIXAAAINTIxLjA0MzYGcxcAAAIwMwZ0FwAASEFwcm9uIEVuZHdhbGxzIGZvciBDdWx2ZXJ0IFBpcGUgU2xvcGVkIENyb3NzIERyYWlucyBTdGVlbCAzNi1JbmNoIDYgdG8gMQZ1FwAAJ0Fwcm4gRW5kIEN1bHYgUGlwZSBTbHBkIFgtRHJuIDM2LUluIDYtMQZ2FwAABEVBQ0gIDUYVG9wY9NMICA2A+ZjbGPTTCAAKAAoACgGtAgAAEgAAANMsAAAAAAAABncXAAAINTIxLjA0NDIGeBcAAAIwMwZ5FwAASEFwcm9uIEVuZHdhbGxzIGZvciBDdWx2ZXJ0IFBpcGUgU2xvcGVkIENyb3NzIERyYWlucyBTdGVlbCA0Mi1JbmNoIDYgdG8gMQZ6FwAAJ0Fwcm4gRW5kIEN1bHYgUGlwZSBTbHBkIFgtRHJuIDQyLUluIDYtMQZ7FwAABEVBQ0gIDVgX694Y9NMICA0A6pPeGPTTCAAKAAoACgGuAgAAEgAAAJ8rAAAAAAAABnwXAAAINTIxLjA0NDgGfRcAAAIwMwZ+FwAASEFwcm9uIEVuZHdhbGxzIGZvciBDdWx2ZXJ0IFBpcGUgU2xvcGVkIENyb3NzIERyYWlucyBTdGVlbCA0OC1JbmNoIDYgdG8gMQZ/FwAAJ0Fwcm4gRW5kIEN1bHYgUGlwZSBTbHBkIFgtRHJuIDQ4LUluIDYtMQaAFwAABEVBQ0gIDdLZH9wY9NMICA2A+ZjbGPTTCAAKAAoACgGvAgAAEgAAAKArAAAAAAAABoEXAAAINTIxLjA0NTQGghcAAAIwMwaDFwAASEFwcm9uIEVuZHdhbGxzIGZvciBDdWx2ZXJ0IFBpcGUgU2xvcGVkIENyb3NzIERyYWlucyBTdGVlbCA1NC1JbmNoIDYgdG8gMQaEFwAAJ0Fwcm4gRW5kIEN1bHYgUGlwZSBTbHBkIFgtRHJuIDU0LUluIDYtMQaFFwAABEVBQ0gIDSw8ItwY9NMICA2A+ZjbGPTTCAAKAAoACgGwAgAAEgAAAKErAAAAAAAABoYXAAAINTIxLjA0NjAGhxcAAAIwMwaIFwAASEFwcm9uIEVuZHdhbGxzIGZvciBDdWx2ZXJ0IFBpcGUgU2xvcGVkIENyb3NzIERyYWlucyBTdGVlbCA2MC1JbmNoIDYgdG8gMQaJFwAAJ0Fwcm4gRW5kIEN1bHYgUGlwZSBTbHBkIFgtRHJuIDYwLUluIDYtMQaKFwAABEVBQ0gIDSw8ItwY9NMICA2A+ZjbGPTTCAAKAAoACgGxAgAAEgAAAKIrAAAAAAAABosXAAAINTIxLjA1MzUGjBcAAAIwMwaNFwAASEFwcm9uIEVuZHdhbGxzIGZvciBQaXBlIEFyY2ggU2xvcGVkIENyb3NzIERyYWlucyBTdGVlbCAzNXgyNC1JbmNoIDQgdG8gMQaOFwAAKEFwciBFbmQgUGlwZSBBcmMgU2xwIFgtRHJuIFN0bCAzNXgyNCA0LTEGjxcAAARFQUNICA2QniTcGPTTCAgNgPmY2xj00wgACgAKAAoBsgIAABIAAABaHgAAAAAAAAaQFwAACDUyMS4wNTQyBpEXAAACMDMGkhcAAEhBcHJvbiBFbmR3YWxscyBmb3IgUGlwZSBBcmNoIFNsb3BlZCBDcm9zcyBEcmFpbnMgU3RlZWwgNDJ4MjktSW5jaCA0IHRvIDEGkxcAAChBcHIgRW5kIFBpcGUgQXJjIFNscCBYLURybiBTdGwgNDJ4MjkgNC0xBpQXAAAERUFDSAgNipihuxj00wgIDYA6absY9NMIAAoACgAKAbMCAAASAAAAWx4AAAAAAAAGlRcAAAg1MjEuMDU0OQaWFwAAAjAzBpcXAABIQXByb24gRW5kd2FsbHMgZm9yIFBpcGUgQXJjaCBTbG9wZWQgQ3Jvc3MgRHJhaW5zIFN0ZWVsIDQ5eDMzLUluY2ggNCB0byAxBpgXAAAoQXByIEVuZCBQaXBlIEFyYyBTbHAgWC1Ecm4gU3RsIDQ5eDMzIDQtMQaZFwAABEVBQ0gIDeT6o7sY9NMICA2AOmm7GPTTCAAKAAoACgG0AgAAEgAAAFweAAAAAAAABpoXAAAINTIxLjA1NTcGmxcAAAIwMwacFwAASEFwcm9uIEVuZHdhbGxzIGZvciBQaXBlIEFyY2ggU2xvcGVkIENyb3NzIERyYWlucyBTdGVlbCA1N3gzOC1JbmNoIDQgdG8gMQadFwAAKEFwciBFbmQgUGlwZSBBcmMgU2xwIFgtRHJuIFN0bCA1N3gzOCA0LTEGnhcAAARFQUNICA00Xaa7GPTTCAgNgDppuxj00wgACgAKAAoBtQIAABIAAABdHgAAAAAAAAafFwAACDUyMS4wNTY0BqAXAAACMDMGoRcAAEhBcHJvbiBFbmR3YWxscyBmb3IgUGlwZSBBcmNoIFNsb3BlZCBDcm9zcyBEcmFpbnMgU3RlZWwgNjR4NDMtSW5jaCA0IHRvIDEGohcAAChBcHIgRW5kIFBpcGUgQXJjIFNscCBYLURybiBTdGwgNjR4NDMgNC0xBqMXAAAERUFDSAgNxr6ouxj00wgIDYA6absY9NMIAAoACgAKAbYCAAASAAAAXh4AAAAAAAAGpBcAAAg1MjEuMDU3MQalFwAAAjAzBqYXAABIQXByb24gRW5kd2FsbHMgZm9yIFBpcGUgQXJjaCBTbG9wZWQgQ3Jvc3MgRHJhaW5zIFN0ZWVsIDcxeDQ3LUluY2ggNCB0byAxBqcXAAAoQXByIEVuZCBQaXBlIEFyYyBTbHAgWC1Ecm4gU3RsIDcxeDQ3IDQtMQaoFwAABEVBQ0gIDSAhq7sY9NMICA2AOmm7GPTTCAAKAAoACgG3AgAAEgAAAKMrAAAAAAAABqkXAAAINTIxLjA2MzUGqhcAAAIwMwarFwAASEFwcm9uIEVuZHdhbGxzIGZvciBQaXBlIEFyY2ggU2xvcGVkIENyb3NzIERyYWlucyBTdGVlbCAzNXgyNC1JbmNoIDYgdG8gMQasFwAAKEFwciBFbmQgUGlwZSBBcmMgU2xwIFgtRHJuIFN0IDM1eDI0IiA2LTEGrRcAAARFQUNICA0SASfcGPTTCAgNgPmY2xj00wgACgAKAAoBuAIAABIAAADULAAAAAAAAAauFwAACDUyMS4wNjQyBq8XAAACMDMGsBcAAEhBcHJvbiBFbmR3YWxscyBmb3IgUGlwZSBBcmNoIFNsb3BlZCBDcm9zcyBEcmFpbnMgU3RlZWwgNDJ4MjktSW5jaCA2IHRvIDEGsRcAAChBcHIgRW5kIFBpcGUgQXJjIFNscCBYLURybiBTdCA0MngyOSIgNi0xBrIXAAAERUFDSAgNsnnt3hj00wgIDQDqk94Y9NMIAAoACgAKAbkCAAASAAAApCsAAAAAAAAGsxcAAAg1MjEuMDY0OQa0FwAAAjAzBrUXAABIQXByb24gRW5kd2FsbHMgZm9yIFBpcGUgQXJjaCBTbG9wZWQgQ3Jvc3MgRHJhaW5zIFN0ZWVsIDQ5eDMzLUluY2ggNiB0byAxBrYXAAAoQXByIEVuZCBQaXBlIEFyYyBTbHAgWC1Ecm4gU3QgNDl4MzMiIDYtMQa3FwAABEVBQ0gIDWxjKdwY9NMICA2A+ZjbGPTTCAAKAAoACgG6AgAAEgAAAKUrAAAAAAAABrgXAAAINTIxLjA2NTcGuRcAAAIwMwa6FwAASEFwcm9uIEVuZHdhbGxzIGZvciBQaXBlIEFyY2ggU2xvcGVkIENyb3NzIERyYWlucyBTdGVlbCA1N3gzOC1JbmNoIDYgdG8gMQa7FwAAKEFwciBFbmQgUGlwZSBBcmMgU2xwIFgtRHJuIFN0IDU3eDM4IiA2LTEGvBcAAARFQUNICA2UxSvcGPTTCAgNgPmY2xj00wgACgAKAAoBuwIAABIAAACmKwAAAAAAAAa9FwAACDUyMS4wNjY0Br4XAAACMDMGvxcAAEhBcHJvbiBFbmR3YWxscyBmb3IgUGlwZSBBcmNoIFNsb3BlZCBDcm9zcyBEcmFpbnMgU3RlZWwgNjR4NDMtSW5jaCA2IHRvIDEGwBcAAChBcHIgRW5kIFBpcGUgQXJjIFNscCBYLURybiBTdCA2NHg0MyIgNi0xBsEXAAAERUFDSAgN+Ccu3Bj00wgIDYD5mNsY9NMIAAoACgAKAbwCAAASAAAA1SwAAAAAAAAGwhcAAAg1MjEuMDY3MQbDFwAAAjAzBsQXAABIQXByb24gRW5kd2FsbHMgZm9yIFBpcGUgQXJjaCBTbG9wZWQgQ3Jvc3MgRHJhaW5zIFN0ZWVsIDcxeDQ3LUluY2ggNiB0byAxBsUXAAAoQXByIEVuZCBQaXBlIEFyYyBTbHAgWC1Ecm4gU3QgNzF4NDciIDYtMQbGFwAABEVBQ0gIDQzc794Y9NMICA0A6pPeGPTTCAAKAAoACgG9AgAAEgAAAGseAAAAAAAABscXAAAINTIxLjEwMTIGyBcAAAIwMwbJFwAALUFwcm9uIEVuZHdhbGxzIGZvciBDdWx2ZXJ0IFBpcGUgU3RlZWwgMTItSW5jaAbKFwAAJ0FwciBFbmR3bHMgZm9yIEN1bHZlcnQgUGlwZSBTdGVlbCAxMi1JbgbLFwAABEVBQ0gIDf5axbsY9NMICA2A8PtDMF/aCAAKAAoACgG+AgAAEgAAAGweAAAAAAAABswXAAAINTIxLjEwMTUGzRcAAAIwMwbOFwAALUFwcm9uIEVuZHdhbGxzIGZvciBDdWx2ZXJ0IFBpcGUgU3RlZWwgMTUtSW5jaAbPFwAAJ0FwciBFbmR3bHMgZm9yIEN1bHZlcnQgUGlwZSBTdGVlbCAxNS1JbgbQFwAABEVBQ0gIDVi9x7sY9NMICA0ASYBQMF/aCAAKAAoACgG/AgAAEgAAAG0eAAAAAAAABtEXAAAINTIxLjEwMTgG0hcAAAIwMwbTFwAALUFwcm9uIEVuZHdhbGxzIGZvciBDdWx2ZXJ0IFBpcGUgU3RlZWwgMTgtSW5jaAbUFwAAJ0FwciBFbmR3bHMgZm9yIEN1bHZlcnQgUGlwZSBTdGVlbCAxOC1JbgbVFwAABEVBQ0gIDVi9x7sY9NMICA0A3jpbMF/aCAAKAAoACgHAAgAAEgAAAG4eAAAAAAAABtYXAAAINTIxLjEwMjEG1xcAAAIwMwbYFwAALUFwcm9uIEVuZHdhbGxzIGZvciBDdWx2ZXJ0IFBpcGUgU3RlZWwgMjEtSW5jaAbZFwAAJ0FwciBFbmR3bHMgZm9yIEN1bHZlcnQgUGlwZSBTdGVlbCAyMS1JbgbaFwAABEVBQ0gIDbIfyrsY9NMICA2AvVJrMF/aCAAKAAoACgHBAgAAEgAAAG8eAAAAAAAABtsXAAAINTIxLjEwMjQG3BcAAAIwMwbdFwAALUFwcm9uIEVuZHdhbGxzIGZvciBDdWx2ZXJ0IFBpcGUgU3RlZWwgMjQtSW5jaAbeFwAAJ0FwciBFbmR3bHMgZm9yIEN1bHZlcnQgUGlwZSBTdGVlbCAyNC1JbgbfFwAABEVBQ0gIDQyCzLsY9NMICA0Aj0N0MF/aCAAKAAoACgHCAgAAEgAAAHAeAAAAAAAABuAXAAAINTIxLjEwMzAG4RcAAAIwMwbiFwAALUFwcm9uIEVuZHdhbGxzIGZvciBDdWx2ZXJ0IFBpcGUgU3RlZWwgMzAtSW5jaAbjFwAAJ0FwciBFbmR3bHMgZm9yIEN1bHZlcnQgUGlwZSBTdGVlbCAzMC1JbgbkFwAABEVBQ0gIDWbkzrsY9NMICA2AOmm7GPTTCAAKAAoACgHDAgAAEgAAAHEeAAAAAAAABuUXAAAINTIxLjEwMzYG5hcAAAIwMwbnFwAALUFwcm9uIEVuZHdhbGxzIGZvciBDdWx2ZXJ0IFBpcGUgU3RlZWwgMzYtSW5jaAboFwAAJ0FwciBFbmR3bHMgZm9yIEN1bHZlcnQgUGlwZSBTdGVlbCAzNi1JbgbpFwAABEVBQ0gIDcBG0bsY9NMICA2AOmm7GPTTCAAKAAoACgHEAgAAEgAAAHIeAAAAAAAABuoXAAAINTIxLjEwNDIG6xcAAAIwMwbsFwAALUFwcm9uIEVuZHdhbGxzIGZvciBDdWx2ZXJ0IFBpcGUgU3RlZWwgNDItSW5jaAbtFwAAJ0FwciBFbmR3bHMgZm9yIEN1bHZlcnQgUGlwZSBTdGVlbCA0Mi1JbgbuFwAABEVBQ0gIDRqp07sY9NMICA2AOmm7GPTTCAAKAAoACgHFAgAAEgAAAHMeAAAAAAAABu8XAAAINTIxLjEwNDgG8BcAAAIwMwbxFwAALUFwcm9uIEVuZHdhbGxzIGZvciBDdWx2ZXJ0IFBpcGUgU3RlZWwgNDgtSW5jaAbyFwAAJ0FwciBFbmR3bHMgZm9yIEN1bHZlcnQgUGlwZSBTdGVlbCA0OC1JbgbzFwAABEVBQ0gIDXQL1rsY9NMICA2AOmm7GPTTCAAKAAoACgHGAgAAEgAAAHQeAAAAAAAABvQXAAAINTIxLjEwNTQG9RcAAAIwMwb2FwAALUFwcm9uIEVuZHdhbGxzIGZvciBDdWx2ZXJ0IFBpcGUgU3RlZWwgNTQtSW5jaAb3FwAAJ0FwciBFbmR3bHMgZm9yIEN1bHZlcnQgUGlwZSBTdGVlbCA1NC1Jbgb4FwAABEVBQ0gIDXQL1rsY9NMICA2AOmm7GPTTCAAKAAoACgHHAgAAEgAAAHUeAAAAAAAABvkXAAAINTIxLjEwNjAG+hcAAAIwMwb7FwAALUFwcm9uIEVuZHdhbGxzIGZvciBDdWx2ZXJ0IFBpcGUgU3RlZWwgNjAtSW5jaAb8FwAAJ0FwciBFbmR3bHMgZm9yIEN1bHZlcnQgUGlwZSBTdGVlbCA2MC1Jbgb9FwAABEVBQ0gIDc5t2LsY9NMICA2AOmm7GPTTCAAKAAoACgHIAgAAEgAAAHYeAAAAAAAABv4XAAAINTIxLjEwNzIG/xcAAAIwMwYAGAAALUFwcm9uIEVuZHdhbGxzIGZvciBDdWx2ZXJ0IFBpcGUgU3RlZWwgNzItSW5jaAYBGAAAJ0FwciBFbmR3bHMgZm9yIEN1bHZlcnQgUGlwZSBTdGVlbCA3Mi1JbgYCGAAABEVBQ0gIDSjQ2rsY9NMICA2AOmm7GPTTCAAKAAoACgHJAgAAEgAAAHceAAAAAAAABgMYAAAINTIxLjEwODQGBBgAAAIwMwYFGAAALUFwcm9uIEVuZHdhbGxzIGZvciBDdWx2ZXJ0IFBpcGUgU3RlZWwgODQtSW5jaAYGGAAAJ0FwciBFbmR3bHMgZm9yIEN1bHZlcnQgUGlwZSBTdGVlbCA4NC1JbgYHGAAABEVBQ0gIDYIy3bsY9NMICA2AOmm7GPTTCAAKAAoACgHKAgAAEgAAAHgeAAAAAAAABggYAAAINTIxLjEyMTcGCRgAAAIwMwYKGAAALUFwcm9uIEVuZHdhbGxzIGZvciBQaXBlIEFyY2ggU3RlZWwgMTd4MTMtSW5jaAYLGAAAJ0FwciBFbmR3bHMgZm9yIFBpcGUgQXJjaCBTdGVlbCAxN3gxMy1JbgYMGAAABEVBQ0gIDdyU37sY9NMICA2AOmm7GPTTCAAKAAoACgHLAgAAEgAAAHkeAAAAAAAABg0YAAAINTIxLjEyMjEGDhgAAAIwMwYPGAAALUFwcm9uIEVuZHdhbGxzIGZvciBQaXBlIEFyY2ggU3RlZWwgMjF4MTUtSW5jaAYQGAAAJ0FwciBFbmR3bHMgZm9yIFBpcGUgQXJjaCBTdGVlbCAyMXgxNS1JbgYRGAAABEVBQ0gIDdyU37sY9NMICA2AOmm7GPTTCAAKAAoACgHMAgAAEgAAAHoeAAAAAAAABhIYAAAINTIxLjEyMjQGExgAAAIwMwYUGAAALUFwcm9uIEVuZHdhbGxzIGZvciBQaXBlIEFyY2ggU3RlZWwgMjR4MTgtSW5jaAYVGAAAJ0FwciBFbmR3bHMgZm9yIFBpcGUgQXJjaCBTdGVlbCAyNHgxOC1JbgYWGAAABEVBQ0gIDTb34bsY9NMICA2AOmm7GPTTCAAKAAoACgHNAgAAEgAAAHseAAAAAAAABhcYAAAINTIxLjEyMjgGGBgAAAIwMwYZGAAALUFwcm9uIEVuZHdhbGxzIGZvciBQaXBlIEFyY2ggU3RlZWwgMjh4MjAtSW5jaAYaGAAAJ0FwciBFbmR3bHMgZm9yIFBpcGUgQXJjaCBTdGVlbCAyOHgyMC1JbgYbGAAABEVBQ0gIDZBZ5LsY9NMICA2AOmm7GPTTCAAKAAoACgHOAgAAEgAAAHweAAAAAAAABhwYAAAINTIxLjEyMzUGHRgAAAIwMwYeGAAALUFwcm9uIEVuZHdhbGxzIGZvciBQaXBlIEFyY2ggU3RlZWwgMzV4MjQtSW5jaAYfGAAAJ0FwciBFbmR3bHMgZm9yIFBpcGUgQXJjaCBTdGVlbCAzNXgyNC1JbgYgGAAABEVBQ0gIDRy85rsY9NMICA2AOmm7GPTTCAAKAAoACgHPAgAAEgAAAH0eAAAAAAAABiEYAAAINTIxLjEyNDIGIhgAAAIwMwYjGAAALUFwcm9uIEVuZHdhbGxzIGZvciBQaXBlIEFyY2ggU3RlZWwgNDJ4MjktSW5jaAYkGAAAJ0FwciBFbmR3bHMgZm9yIFBpcGUgQXJjaCBTdGVlbCA0MngyOS1JbgYlGAAABEVBQ0gIDUQe6bsY9NMICA2AOmm7GPTTCAAKAAoACgHQAgAAEgAAAH4eAAAAAAAABiYYAAAINTIxLjEyNDkGJxgAAAIwMwYoGAAALUFwcm9uIEVuZHdhbGxzIGZvciBQaXBlIEFyY2ggU3RlZWwgNDl4MzMtSW5jaAYpGAAAJ0FwciBFbmR3bHMgZm9yIFBpcGUgQXJjaCBTdGVlbCA0OXgzMy1JbgYqGAAABEVBQ0gIDZ6A67sY9NMICA2AOmm7GPTTCAAKAAoACgHRAgAAEgAAAOkdAAAAAAAABisYAAAINTIxLjEyNTcGLBgAAAIwMwYtGAAALUFwcm9uIEVuZHdhbGxzIGZvciBQaXBlIEFyY2ggU3RlZWwgNTd4MzgtSW5jaAYuGAAAJ0FwciBFbmR3bHMgZm9yIFBpcGUgQXJjaCBTdGVlbCA1N3gzOC1JbgYvGAAABEVBQ0gIDfa4nboY9NMICA2ADTi6GPTTCAAKAAoACgHSAgAAEgAAAH8eAAAAAAAABjAYAAAINTIxLjEyNjQGMRgAAAIwMwYyGAAALUFwcm9uIEVuZHdhbGxzIGZvciBQaXBlIEFyY2ggU3RlZWwgNjR4NDMtSW5jaAYzGAAAJ0FwciBFbmR3bHMgZm9yIFBpcGUgQXJjaCBTdGVlbCA2NHg0My1JbgY0GAAABEVBQ0gIDfji7bsY9NMICA2AOmm7GPTTCAAKAAoACgHTAgAAEgAAAIAeAAAAAAAABjUYAAAINTIxLjEyNzEGNhgAAAIwMwY3GAAALUFwcm9uIEVuZHdhbGxzIGZvciBQaXBlIEFyY2ggU3RlZWwgNzF4NDctSW5jaAY4GAAAJ0FwciBFbmR3bHMgZm9yIFBpcGUgQXJjaCBTdGVlbCA3MXg0Ny1JbgY5GAAABEVBQ0gIDVJF8LsY9NMICA2AOmm7GPTTCAAKAAoACgHUAgAAEgAAAOQeAAAAAAAABjoYAAAINTIxLjEyNzcGOxgAAAIwMwY8GAAALUFwcm9uIEVuZHdhbGxzIGZvciBQaXBlIEFyY2ggU3RlZWwgNzd4NTItSW5jaAY9GAAAJ0FwciBFbmR3bHMgZm9yIFBpcGUgQXJjaCBTdGVlbCA3N3g1Mi1JbgY+GAAABEVBQ0gIDeKcy7wY9NMICA2AZ5q8GPTTCAAKAAoACgHVAgAAEgAAAFkeAAAAAAAABj8YAAAINTIxLjEyODMGQBgAAAIwMwZBGAAALUFwcm9uIEVuZHdhbGxzIGZvciBQaXBlIEFyY2ggU3RlZWwgODN4NTctSW5jaAZCGAAAJ0FwciBFbmR3bHMgZm9yIFBpcGUgQXJjaCBTdGVlbCA4M3g1Ny1JbgZDGAAABEVBQ0gIDYqYobsY9NMICA2AOmm7GPTTCAAKAAoACgHWAgAAEgAAAHIuAAAAAAAABkQYAAAINTIxLjE1MDIGRRgAAAIwMwZGGAAAR0Fwcm9uIEVuZHdhbGxzIGZvciBDdWx2ZXJ0IFBpcGUgU2xvcGVkIFNpZGUgRHJhaW5zIFN0ZWVsIDE1LUluY2ggNCB0byAxBkcYAAAoQXBybiBFbmQgQ3VsIFBpcGUgU2xwIFNpZGUgRHJuIDE1LUluIDQtMQZIGAAABEVBQ0gIDeK1XuMY9NMICA0A9BCSMF/aCAAKAAoACgHXAgAAEgAAAHMuAAAAAAAABkkYAAAINTIxLjE1MDMGShgAAAIwMwZLGAAAR0Fwcm9uIEVuZHdhbGxzIGZvciBDdWx2ZXJ0IFBpcGUgU2xvcGVkIFNpZGUgRHJhaW5zIFN0ZWVsIDE4LUluY2ggNCB0byAxBkwYAAAoQXBybiBFbmQgQ3VsIFBpcCBTbHAgU2lkZSBEcmFuIDE4LUluIDQtMQZNGAAABEVBQ0gIDUYYYeMY9NMICA0APZChMF/aCAAKAAoACgHYAgAAEgAAAHQuAAAAAAAABk4YAAAINTIxLjE1MDQGTxgAAAIwMwZQGAAAR0Fwcm9uIEVuZHdhbGxzIGZvciBDdWx2ZXJ0IFBpcGUgU2xvcGVkIFNpZGUgRHJhaW5zIFN0ZWVsIDIxLUluY2ggNCB0byAxBlEYAAAoQXBybiBFbmQgQ3VsIFBpcGUgU2xwIFNpZGUgRHJuIDIxLUluIDQtMQZSGAAABEVBQ0gIDZZ6Y+MY9NMICA0A0kqsMF/aCAAKAAoACgHZAgAAEgAAAHEuAAAAAAAABlMYAAAINTIxLjE1MDUGVBgAAAIwMwZVGAAAR0Fwcm9uIEVuZHdhbGxzIGZvciBDdWx2ZXJ0IFBpcGUgU2xvcGVkIFNpZGUgRHJhaW5zIFN0ZWVsIDI0LUluY2ggNCB0byAxBlYYAAAoQXBybiBFbmQgQ3VsIFBpcGUgU2xwIFNpZGUgRHJuIDI0LUluIDQtMQZXGAAABEVBQ0gIDZJTXOMY9NMICA0AdSy+MF/aCAAKAAoACgHaAgAAEgAAAMAuAAAAAAAABlgYAAAINTIxLjE1MDYGWRgAAAIwMwZaGAAAR0Fwcm9uIEVuZHdhbGxzIGZvciBDdWx2ZXJ0IFBpcGUgU2xvcGVkIFNpZGUgRHJhaW5zIFN0ZWVsIDMwLUluY2ggNCB0byAxBlsYAAAoQXBybiBFbmQgQ3VsIFBpcGUgU2xwIFNpZGUgRHJuIDMwLUluIDQtMQZcGAAABEVBQ0gIDUL8B+QY9NMICA2ANPHjGPTTCAAKAAoACgHbAgAAEgAAAMEuAAAAAAAABl0YAAAINTIxLjE1MDcGXhgAAAIwMwZfGAAAR0Fwcm9uIEVuZHdhbGxzIGZvciBDdWx2ZXJ0IFBpcGUgU2xvcGVkIFNpZGUgRHJhaW5zIFN0ZWVsIDM2LUluY2ggNCB0byAxBmAYAAAoQXBybiBFbmQgQ3VsIFBpcGUgU2xwIFNpZGUgRHJuIDM2LUluIDQtMQZhGAAABEVBQ0gIDXReCuQY9NMICA2ANPHjGPTTCAAKAAoACgHcAgAAEgAAAMIuAAAAAAAABmIYAAAINTIxLjE1MDgGYxgAAAIwMwZkGAAAR0Fwcm9uIEVuZHdhbGxzIGZvciBDdWx2ZXJ0IFBpcGUgU2xvcGVkIFNpZGUgRHJhaW5zIFN0ZWVsIDQyLUluY2ggNCB0byAxBmUYAAAoQXBybiBFbmQgQ3VsIFBpcGUgU2xwIFNpZGUgRHJuIDQyLUluIDQtMQZmGAAABEVBQ0gIDcTADOQY9NMICA2ANPHjGPTTCAAKAAoACgHdAgAAEgAAAMMuAAAAAAAABmcYAAAINTIxLjE1MDkGaBgAAAIwMwZpGAAAR0Fwcm9uIEVuZHdhbGxzIGZvciBDdWx2ZXJ0IFBpcGUgU2xvcGVkIFNpZGUgRHJhaW5zIFN0ZWVsIDQ4LUluY2ggNCB0byAxBmoYAAAoQXBybiBFbmQgQ3VsIFBpcGUgU2xwIFNpZGUgRHJuIDQ4LUluIDQtMQZrGAAABEVBQ0gIDR4jD+QY9NMICA2ANPHjGPTTCAAKAAoACgHeAgAAEgAAAMQuAAAAAAAABmwYAAAINTIxLjE1MTAGbRgAAAIwMwZuGAAAR0Fwcm9uIEVuZHdhbGxzIGZvciBDdWx2ZXJ0IFBpcGUgU2xvcGVkIFNpZGUgRHJhaW5zIFN0ZWVsIDU0LUluY2ggNCB0byAxBm8YAAAoQXBybiBFbmQgQ3VsIFBpcGUgU2xwIFNpZGUgRHJuIDU0LUluIDQtMQZwGAAABEVBQ0gIDYKFEeQY9NMICA2ANPHjGPTTCAAKAAoACgHfAgAAEgAAAMUuAAAAAAAABnEYAAAINTIxLjE1MTEGchgAAAIwMwZzGAAAR0Fwcm9uIEVuZHdhbGxzIGZvciBDdWx2ZXJ0IFBpcGUgU2xvcGVkIFNpZGUgRHJhaW5zIFN0ZWVsIDYwLUluY2ggNCB0byAxBnQYAAAoQXBybiBFbmQgQ3VsIFBpcGUgU2xwIFNpZGUgRHJuIDYwLUluIDQtMQZ1GAAABEVBQ0gIDdznE+QY9NMICA2ANPHjGPTTCAAKAAoACgHgAgAAEgAAANcdAAAAAAAABnYYAAAINTIxLjE1MTUGdxgAAAIwMwZ4GAAAR0Fwcm9uIEVuZHdhbGxzIGZvciBDdWx2ZXJ0IFBpcGUgU2xvcGVkIFNpZGUgRHJhaW5zIFN0ZWVsIDE1LUluY2ggNiB0byAxBnkYAAAoQXBybiBFbmQgQ3VsIFBpcGUgU2xwIFNpZGUgRHJuIDE1LUluIDYtMQZ6GAAABEVBQ0gIDVaTd7oY9NMICA2AVETOMF/aCAAKAAoACgHhAgAAEgAAANgdAAAAAAAABnsYAAAINTIxLjE1MTgGfBgAAAIwMwZ9GAAAR0Fwcm9uIEVuZHdhbGxzIGZvciBDdWx2ZXJ0IFBpcGUgU2xvcGVkIFNpZGUgRHJhaW5zIFN0ZWVsIDE4LUluY2ggNiB0byAxBn4YAAAoQXBybiBFbmQgQ3VsIFBpcGUgU2xwIFNpZGUgRHJuIDE4LUluIDYtMQZ/GAAABEVBQ0gIDbD1eboY9NMICA0ANFzeMF/aCAAKAAoACgHiAgAAEgAAANkdAAAAAAAABoAYAAAINTIxLjE1MjEGgRgAAAIwMwaCGAAAR0Fwcm9uIEVuZHdhbGxzIGZvciBDdWx2ZXJ0IFBpcGUgU2xvcGVkIFNpZGUgRHJhaW5zIFN0ZWVsIDIxLUluY2ggNiB0byAxBoMYAAAoQXBybiBFbmQgQ3VsIFBpcGUgU2xwIFNpZGUgRHJuIDIxLUluIDYtMQaEGAAABEVBQ0gIDQBYfLoY9NMICA0A9kfqMF/aCAAKAAoACgHjAgAAEgAAANodAAAAAAAABoUYAAAINTIxLjE1MjQGhhgAAAIwMwaHGAAAR0Fwcm9uIEVuZHdhbGxzIGZvciBDdWx2ZXJ0IFBpcGUgU2xvcGVkIFNpZGUgRHJhaW5zIFN0ZWVsIDI0LUluY2ggNiB0byAxBogYAAAoQXBybiBFbmQgQ3VsIFBpcGUgU2xwIFNpZGUgRHJuIDI0LUluIDYtMQaJGAAABEVBQ0gIDQBYfLoY9NMICA0AiwL1MF/aCAAKAAoACgHkAgAAEgAAANsdAAAAAAAABooYAAAINTIxLjE1MzAGixgAAAIwMwaMGAAAR0Fwcm9uIEVuZHdhbGxzIGZvciBDdWx2ZXJ0IFBpcGUgU2xvcGVkIFNpZGUgRHJhaW5zIFN0ZWVsIDMwLUluY2ggNiB0byAxBo0YAAAoQXBybiBFbmQgQ3VsIFBpcGUgU2xwIFNpZGUgRHJuIDMwLUluIDYtMQaOGAAABEVBQ0gIDWS6froY9NMICA2ADTi6GPTTCAAKAAoACgHlAgAAEgAAANwdAAAAAAAABo8YAAAINTIxLjE1MzYGkBgAAAIwMwaRGAAAR0Fwcm9uIEVuZHdhbGxzIGZvciBDdWx2ZXJ0IFBpcGUgU2xvcGVkIFNpZGUgRHJhaW5zIFN0ZWVsIDM2LUluY2ggNiB0byAxBpIYAAAoQXBybiBFbmQgQ3VsIFBpcGUgU2xwIFNpZGUgRHJuIDM2LUluIDYtMQaTGAAABEVBQ0gIDb4cgboY9NMICA2ADTi6GPTTCAAKAAoACgHmAgAAEgAAAN0dAAAAAAAABpQYAAAINTIxLjE1NDIGlRgAAAIwMwaWGAAAR0Fwcm9uIEVuZHdhbGxzIGZvciBDdWx2ZXJ0IFBpcGUgU2xvcGVkIFNpZGUgRHJhaW5zIFN0ZWVsIDQyLUluY2ggNiB0byAxBpcYAAAoQXBybiBFbmQgQ3VsIFBpcGUgU2xwIFNpZGUgRHJuIDQyLUluIDYtMQaYGAAABEVBQ0gIDVR/g7oY9NMICA2ADTi6GPTTCAAKAAoACgHnAgAAEgAAAN4dAAAAAAAABpkYAAAINTIxLjE1NDgGmhgAAAIwMwabGAAAR0Fwcm9uIEVuZHdhbGxzIGZvciBDdWx2ZXJ0IFBpcGUgU2xvcGVkIFNpZGUgRHJhaW5zIFN0ZWVsIDQ4LUluY2ggNiB0byAxBpwYAAAoQXBybiBFbmQgQ3VsIFBpcGUgU2xwIFNpZGUgRHJuIDQ4LUluIDYtMQadGAAABEVBQ0gIDXLhhboY9NMICA2ADTi6GPTTCAAKAAoACgHoAgAAEgAAAN8dAAAAAAAABp4YAAAINTIxLjE1NTQGnxgAAAIwMwagGAAAR0Fwcm9uIEVuZHdhbGxzIGZvciBDdWx2ZXJ0IFBpcGUgU2xvcGVkIFNpZGUgRHJhaW5zIFN0ZWVsIDU0LUluY2ggNiB0byAxBqEYAAAoQXBybiBFbmQgQ3VsIFBpcGUgU2xwIFNpZGUgRHJuIDU0LUluIDYtMQaiGAAABEVBQ0gIDdZDiLoY9NMICA2ADTi6GPTTCAAKAAoACgHpAgAAEgAAANYsAAAAAAAABqMYAAAINTIxLjE1NjAGpBgAAAIwMwalGAAAR0Fwcm9uIEVuZHdhbGxzIGZvciBDdWx2ZXJ0IFBpcGUgU2xvcGVkIFNpZGUgRHJhaW5zIFN0ZWVsIDYwLUluY2ggNiB0byAxBqYYAAAoQXBybiBFbmQgQ3VsIFBpcGUgU2xwIFNpZGUgRHJuIDYwLUluIDYtMQanGAAABEVBQ0gIDXA+8t4Y9NMICA0A6pPeGPTTCAAKAAoACgHqAgAAEgAAANcsAAAAAAAABqgYAAAINTIxLjE2MTUGqRgAAA</t>
  </si>
  <si>
    <t>IwMwaqGAAASEFwcm9uIEVuZHdhbGxzIGZvciBDdWx2ZXJ0IFBpcGUgU2xvcGVkIFNpZGUgRHJhaW5zIFN0ZWVsIDE1LUluY2ggMTAgdG8gMQarGAAAKEFwcm4gRW5kIEN1bCBQaXBlIFNscCBTaWRlIERybiAxNWluIDEwLTEGrBgAAARFQUNICA1wPvLeGPTTCAgNAA/aDDFf2ggACgAKAAoB6wIAABIAAADgKwAAAAAAAAatGAAACDUyMS4xNjE4Bq4YAAACMDMGrxgAAEhBcHJvbiBFbmR3YWxscyBmb3IgQ3VsdmVydCBQaXBlIFNsb3BlZCBTaWRlIERyYWlucyBTdGVlbCAxOC1JbmNoIDEwIHRvIDEGsBgAAChBcHJuIEVuZCBDdWwgUGlwZSBTbHAgU2lkZSBEcm4gMThpbiAxMC0xBrEYAAAERUFDSAgN3IOs3Bj00wgIDYCUjxoxX9oIAAoACgAKAewCAAASAAAA4SsAAAAAAAAGshgAAAg1MjEuMTYyMQazGAAAAjAzBrQYAABIQXByb24gRW5kd2FsbHMgZm9yIEN1bHZlcnQgUGlwZSBTbG9wZWQgU2lkZSBEcmFpbnMgU3RlZWwgMjEtSW5jaCAxMCB0byAxBrUYAAAoQXBybiBFbmQgQ3VsIFBpcGUgU2xwIFNpZGUgRHJuIDIxaW4gMTAtMQa2GAAABEVBQ0gIDZBIsdwY9NMICA2AsN0oMV/aCAAKAAoACgHtAgAAEgAAABUuAAAAAAAABrcYAAAINTIxLjE2MjQGuBgAAAIwMwa5GAAASEFwcm9uIEVuZHdhbGxzIGZvciBDdWx2ZXJ0IFBpcGUgU2xvcGVkIFNpZGUgRHJhaW5zIFN0ZWVsIDI0LUluY2ggMTAgdG8gMQa6GAAAKEFwcm4gRW5kIEN1bCBQaXBlIFNscCBTaWRlIERybiAyNGluIDEwLTEGuxgAAARFQUNICA1GSo/iGPTTCAgNADaTNjFf2ggACgAKAAoB7gIAABIAAADiKwAAAAAAAAa8GAAACDUyMS4xNjMwBr0YAAACMDMGvhgAAEhBcHJvbiBFbmR3YWxscyBmb3IgQ3VsdmVydCBQaXBlIFNsb3BlZCBTaWRlIERyYWlucyBTdGVlbCAzMC1JbmNoIDEwIHRvIDEGvxgAAChBcHJuIEVuZCBDdWwgUGlwZSBTbHAgU2lkZSBEcm4gMzBpbiAxMC0xBsAYAAAERUFDSAgNkEix3Bj00wgIDQCQMdwY9NMIAAoACgAKAe8CAAASAAAA4ysAAAAAAAAGwRgAAAg1MjEuMTYzNgbCGAAAAjAzBsMYAABIQXByb24gRW5kd2FsbHMgZm9yIEN1bHZlcnQgUGlwZSBTbG9wZWQgU2lkZSBEcmFpbnMgU3RlZWwgMzYtSW5jaCAxMCB0byAxBsQYAAAoQXBybiBFbmQgQ3VsIFBpcGUgU2xwIFNpZGUgRHJuIDM2aW4gMTAtMQbFGAAABEVBQ0gIDUQNttwY9NMICA0AkDHcGPTTCAAKAAoACgHwAgAAEgAAAMYuAAAAAAAABsYYAAAINTIxLjE3MDQGxxgAAAIwMwbIGAAAR0Fwcm9uIEVuZHdhbGxzIGZvciBQaXBlIEFyY2ggU2xvcGVkIFNpZGUgRHJhaW5zIFN0ZWVsIDE3eDEzLUluY2ggNCB0byAxBskYAAAoQXBybiBFbmQgUGlwZSBBcmMgU2xwIFNpZGUgRHJuIDE3eDEzIDQtMQbKGAAABEVBQ0gIDSxKFuQY9NMICA2ANPHjGPTTCAAKAAoACgHxAgAAEgAAAMcuAAAAAAAABssYAAAINTIxLjE3MDUGzBgAAAIwMwbNGAAAR0Fwcm9uIEVuZHdhbGxzIGZvciBQaXBlIEFyY2ggU2xvcGVkIFNpZGUgRHJhaW5zIFN0ZWVsIDIxeDE1LUluY2ggNCB0byAxBs4YAAAoQXBybiBFbmQgUGlwZSBBcmMgU2xwIFNpZGUgRHJuIDIxeDE1IDQtMQbPGAAABEVBQ0gIDYasGOQY9NMICA2ANPHjGPTTCAAKAAoACgHyAgAAEgAAAMguAAAAAAAABtAYAAAINTIxLjE3MDYG0RgAAAIwMwbSGAAAR0Fwcm9uIEVuZHdhbGxzIGZvciBQaXBlIEFyY2ggU2xvcGVkIFNpZGUgRHJhaW5zIFN0ZWVsIDI0eDE4LUluY2ggNCB0byAxBtMYAAAoQXBybiBFbmQgUGlwZSBBcmMgU2xwIFNpZGUgRHJuIDI0eDE4IDQtMQbUGAAABEVBQ0gIDeoOG+QY9NMICA2ANPHjGPTTCAAKAAoACgHzAgAAEgAAAMkuAAAAAAAABtUYAAAINTIxLjE3MDcG1hgAAAIwMwbXGAAAR0Fwcm9uIEVuZHdhbGxzIGZvciBQaXBlIEFyY2ggU2xvcGVkIFNpZGUgRHJhaW5zIFN0ZWVsIDI4eDIwLUluY2ggNCB0byAxBtgYAAAoQXBybiBFbmQgUGlwZSBBcmMgU2xwIFNpZGUgRHJuIDI4eDIwIDQtMQbZGAAABEVBQ0gIDTpxHeQY9NMICA2ANPHjGPTTCAAKAAoACgH0AgAAEgAAAMouAAAAAAAABtoYAAAINTIxLjE3MDgG2xgAAAIwMwbcGAAAR0Fwcm9uIEVuZHdhbGxzIGZvciBQaXBlIEFyY2ggU2xvcGVkIFNpZGUgRHJhaW5zIFN0ZWVsIDM1eDI0LUluY2ggNCB0byAxBt0YAAAoQXBybiBFbmQgUGlwZSBBcmMgU2xwIFNpZGUgRHJuIDM1eDI0IDQtMQbeGAAABEVBQ0gIDZ7TH+QY9NMICA2ANPHjGPTTCAAKAAoACgH1AgAAEgAAAMsuAAAAAAAABt8YAAAINTIxLjE3MDkG4BgAAAIwMwbhGAAAR0Fwcm9uIEVuZHdhbGxzIGZvciBQaXBlIEFyY2ggU2xvcGVkIFNpZGUgRHJhaW5zIFN0ZWVsIDQyeDI5LUluY2ggNCB0byAxBuIYAAAoQXBybiBFbmQgUGlwZSBBcmMgU2xwIFNpZGUgRHJuIDQyeDI5IDQtMQbjGAAABEVBQ0gIDZ7TH+QY9NMICA2ANPHjGPTTCAAKAAoACgH2AgAAEgAAAMwuAAAAAAAABuQYAAAINTIxLjE3MTAG5RgAAAIwMwbmGAAAR0Fwcm9uIEVuZHdhbGxzIGZvciBQaXBlIEFyY2ggU2xvcGVkIFNpZGUgRHJhaW5zIFN0ZWVsIDQ5eDMzLUluY2ggNCB0byAxBucYAAAoQXBybiBFbmQgUGlwZSBBcmMgU2xwIFNpZGUgRHJuIDQ5eDMzIDQtMQboGAAABEVBQ0gIDe41IuQY9NMICA0APQ4SgYPbCAAKAAoACgH3AgAAEgAAAM0uAAAAAAAABukYAAAINTIxLjE3MTEG6hgAAAIwMwbrGAAAR0Fwcm9uIEVuZHdhbGxzIGZvciBQaXBlIEFyY2ggU2xvcGVkIFNpZGUgRHJhaW5zIFN0ZWVsIDU3eDM4LUluY2ggNCB0byAxBuwYAAAoQXBybiBFbmQgUGlwZSBBcmMgU2xwIFNpZGUgRHJuIDU3eDM4IDQtMQbtGAAABEVBQ0gIDYSYJOQY9NMICA2ANPHjGPTTCAAKAAoACgH4AgAAEgAAAM4uAAAAAAAABu4YAAAINTIxLjE3MTIG7xgAAAIwMwbwGAAAR0Fwcm9uIEVuZHdhbGxzIGZvciBQaXBlIEFyY2ggU2xvcGVkIFNpZGUgRHJhaW5zIFN0ZWVsIDQ5eDMzLUluY2ggNCB0byAxBvEYAAAoQXBybiBFbmQgUGlwZSBBcmMgU2xwIFNpZGUgRHJuIDY0eDQzIDQtMQbyGAAABEVBQ0gIDaz6JuQY9NMICA0APQ4SgYPbCAAKAAoACgH5AgAAEgAAAOAdAAAAAAAABvMYAAAINTIxLjE3MTcG9BgAAAIwMwb1GAAAR0Fwcm9uIEVuZHdhbGxzIGZvciBQaXBlIEFyY2ggU2xvcGVkIFNpZGUgRHJhaW5zIFN0ZWVsIDE3eDEzLUluY2ggNiB0byAxBvYYAAAoQXByIEVuZCBQaXBlIEFyYyBTbHAgU2lkZSBEcm4gMTd4MTMiIDYtMQb3GAAABEVBQ0gIDTCmiroY9NMICA2ADTi6GPTTCAAKAAoACgH6AgAAEgAAAOodAAAAAAAABvgYAAAINTIxLjE3MjEG+RgAAAIwMwb6GAAAR0Fwcm9uIEVuZHdhbGxzIGZvciBQaXBlIEFyY2ggU2xvcGVkIFNpZGUgRHJhaW5zIFN0ZWVsIDIxeDE1LUluY2ggNiB0byAxBvsYAAAoQXByIEVuZCBQaXBlIEFyYyBTbHAgU2lkZSBEcm4gMjF4MTUiIDYtMQb8GAAABEVBQ0gIDfa4nboY9NMICA2ADTi6GPTTCAAKAAoACgH7AgAAEgAAAOEdAAAAAAAABv0YAAAINTIxLjE3MjQG/hgAAAIwMwb/GAAAR0Fwcm9uIEVuZHdhbGxzIGZvciBQaXBlIEFyY2ggU2xvcGVkIFNpZGUgRHJhaW5zIFN0ZWVsIDI0eDE4LUluY2ggNiB0byAxBgAZAAAoQXByIEVuZCBQaXBlIEFyYyBTbHAgU2lkZSBEcm4gMjR4MTgiIDYtMQYBGQAABEVBQ0gIDYAIjboY9NMICA2ADTi6GPTTCAAKAAoACgH8AgAAEgAAAOIdAAAAAAAABgIZAAAINTIxLjE3MjgGAxkAAAIwMwYEGQAAR0Fwcm9uIEVuZHdhbGxzIGZvciBQaXBlIEFyY2ggU2xvcGVkIFNpZGUgRHJhaW5zIFN0ZWVsIDI4eDIwLUluY2ggNiB0byAxBgUZAAAoQXByIEVuZCBQaXBlIEFyYyBTbHAgU2lkZSBEcm4gMjh4MjAiIDYtMQYGGQAABEVBQ0gIDYAIjboY9NMICA2ADTi6GPTTCAAKAAoACgH9AgAAEgAAAOMdAAAAAAAABgcZAAAINTIxLjE3MzUGCBkAAAIwMwYJGQAAR0Fwcm9uIEVuZHdhbGxzIGZvciBQaXBlIEFyY2ggU2xvcGVkIFNpZGUgRHJhaW5zIFN0ZWVsIDM1eDI0LUluY2ggNiB0byAxBgoZAAAoQXByIEVuZCBQaXBlIEFyYyBTbHAgU2lkZSBEcm4gMzV4MjQiIDYtMQYLGQAABEVBQ0gIDeRqj7oY9NMICA2ADTi6GPTTCAAKAAoACgH+AgAAEgAAAOQdAAAAAAAABgwZAAAINTIxLjE3NDIGDRkAAAIwMwYOGQAAR0Fwcm9uIEVuZHdhbGxzIGZvciBQaXBlIEFyY2ggU2xvcGVkIFNpZGUgRHJhaW5zIFN0ZWVsIDQyeDI5LUluY2ggNiB0byAxBg8ZAAAoQXByIEVuZCBQaXBlIEFyYyBTbHAgU2lkZSBEcm4gNDJ4MjkiIDYtMQYQGQAABEVBQ0gIDT7NkboY9NMICA2ADTi6GPTTCAAKAAoACgH/AgAAEgAAAOUdAAAAAAAABhEZAAAINTIxLjE3NDkGEhkAAAIwMwYTGQAAR0Fwcm9uIEVuZHdhbGxzIGZvciBQaXBlIEFyY2ggU2xvcGVkIFNpZGUgRHJhaW5zIFN0ZWVsIDQ5eDMzLUluY2ggNiB0byAxBhQZAAAoQXByIEVuZCBQaXBlIEFyYyBTbHAgU2lkZSBEcm4gNDl4MzMiIDYtMQYVGQAABEVBQ0gIDY4vlLoY9NMICA2ADTi6GPTTCAAKAAoACgEAAwAAEgAAAOYdAAAAAAAABhYZAAAINTIxLjE3NTcGFxkAAAIwMwYYGQAAR0Fwcm9uIEVuZHdhbGxzIGZvciBQaXBlIEFyY2ggU2xvcGVkIFNpZGUgRHJhaW5zIFN0ZWVsIDU3eDM4LUluY2ggNiB0byAxBhkZAAAoQXByIEVuZCBQaXBlIEFyYyBTbHAgU2lkZSBEcm4gNTd4MzgiIDYtMQYaGQAABEVBQ0gIDeiRlroY9NMICA2ADTi6GPTTCAAKAAoACgEBAwAAEgAAAOcdAAAAAAAABhsZAAAINTIxLjE3NjQGHBkAAAIwMwYdGQAAR0Fwcm9uIEVuZHdhbGxzIGZvciBQaXBlIEFyY2ggU2xvcGVkIFNpZGUgRHJhaW5zIFN0ZWVsIDY0eDQzLUluY2ggNiB0byAxBh4ZAAAoQXByIEVuZCBQaXBlIEFyYyBTbHAgU2lkZSBEcm4gNjR4NDMiIDYtMQYfGQAABEVBQ0gIDUL0mLoY9NMICA2ADTi6GPTTCAAKAAoACgECAwAAEgAAAOQrAAAAAAAABiAZAAAINTIxLjE4MTcGIRkAAAIwMwYiGQAASEFwcm9uIEVuZHdhbGxzIGZvciBQaXBlIEFyY2ggU2xvcGVkIFNpZGUgRHJhaW5zIFN0ZWVsIDE3eDEzLUluY2ggMTAgdG8gMQYjGQAAKEFwciBFbmQgUGlwZSBBcmMgU2xwIFNpZGUgRHJuIDE3eDEzIDEwLTEGJBkAAARFQUNICA2eb7jcGPTTCAgNAJAx3Bj00wgACgAKAAoBAwMAABIAAADlKwAAAAAAAAYlGQAACDUyMS4xODIxBiYZAAACMDMGJxkAAEhBcHJvbiBFbmR3YWxscyBmb3IgUGlwZSBBcmNoIFNsb3BlZCBTaWRlIERyYWlucyBTdGVlbCAyMXgxNS1JbmNoIDEwIHRvIDEGKBkAAChBcHIgRW5kIFBpcGUgQXJjIFNscCBTaWRlIERybiAyMXgxNSAxMC0xBikZAAAERUFDSAgNnm+43Bj00wgIDQCQMdwY9NMIAAoACgAKAQQDAAASAAAA5isAAAAAAAAGKhkAAAg1MjEuMTgyNAYrGQAAAjAzBiwZAABIQXByb24gRW5kd2FsbHMgZm9yIFBpcGUgQXJjaCBTbG9wZWQgU2lkZSBEcmFpbnMgU3RlZWwgMjR4MTgtSW5jaCAxMCB0byAxBi0ZAAAoQXByIEVuZCBQaXBlIEFyYyBTbHAgU2lkZSBEcm4gMjR4MTggMTAtMQYuGQAABEVBQ0gIDVw0vdwY9NMICA0AkDHcGPTTCAAKAAoACgEFAwAAEgAAAOcrAAAAAAAABi8ZAAAINTIxLjE4MjgGMBkAAAIwMwYxGQAASEFwcm9uIEVuZHdhbGxzIGZvciBQaXBlIEFyY2ggU2xvcGVkIFNpZGUgRHJhaW5zIFN0ZWVsIDI4eDIwLUluY2ggMTAgdG8gMQYyGQAAKEFwciBFbmQgUGlwZSBBcmMgU2xwIFNpZGUgRHJuIDI4eDIwIDEwLTEGMxkAAARFQUNICA1cNL3cGPTTCAgNAJAx3Bj00wgACgAKAAoBBgMAABIAAADoKwAAAAAAAAY0GQAACDUyMS4xODM1BjUZAAACMDMGNhkAAEhBcHJvbiBFbmR3YWxscyBmb3IgUGlwZSBBcmNoIFNsb3BlZCBTaWRlIERyYWlucyBTdGVlbCAzNXgyNC1JbmNoIDEwIHRvIDEGNxkAAChBcHIgRW5kIFBpcGUgQXJjIFNscCBTaWRlIERybiAzNXgyNCAxMC0xBjgZAAAERUFDSAgNrJa/3Bj00wgIDQCQMdwY9NMIAAoACgAKAQcDAAASAAAA6SsAAAAAAAAGORkAAAg1MjEuMTg0MgY6GQAAAjAzBjsZAABIQXByb24gRW5kd2FsbHMgZm9yIFBpcGUgQXJjaCBTbG9wZWQgU2lkZSBEcmFpbnMgU3RlZWwgNDJ4MjktSW5jaCAxMCB0byAxBjwZAAAoQXByIEVuZCBQaXBlIEFyYyBTbHAgU2lkZSBEcm4gNDJ4MjkgMTAtMQY9GQAABEVBQ0gIDWBbxNwY9NMICA0AkDHcGPTTCAAKAAoACgEIAwAAEgAAAOgdAAAAAAAABj4ZAAAINTIxLjE5MDAGPxkAAAIwMwZAGQAAIVBpcGUgQ2F0dGxlIFBhc3MgQ29ycnVnYXRlZCBTdGVlbAZBGQAAIVBpcGUgQ2F0dGxlIFBhc3MgQ29ycnVnYXRlZCBTdGVlbAZCGQAAAkxGCA2mVpu6GPTTCAgNANl0SDFf2ggACgAKAAoBCQMAABIAAACvLwAAAAAAAAZDGQAACjUyMS4yMDA1LlMGRBkAAAIwMwZFGQAAMlN1cmZhY2UgRHJhaW4gUGlwZSBDb3JydWdhdGVkIE1ldGFsIFNsb3R0ZWQgKGluY2gpBkYZAAAlU3VyZmFjZSBEcmFpbiBQaXBlIENvcnIgTWV0YWwgU2xvdHRlZAZHGQAAAkxGCA0UCf/lGPTTCAgNAPi65Rj00wgACgEKAAoBCgMAABIAAACkNQAAAAAAAAZIGQAACDUyMS4zMTEyBkkZAAACMDMGShkAACVDdWx2ZXJ0IFBpcGUgQ29ycnVnYXRlZCBTdGVlbCAxMi1JbmNoBksZAAAlQ3VsdmVydCBQaXBlIENvcnJ1Z2F0ZWQgU3RlZWwgMTItSW5jaAZMGQAAAkxGCA2e/g0GTpzUCAgNgOW9WTFf2ggACgAKAAoBCwMAABIAAAClNQAAAAAAAAZNGQAACDUyMS4zMTE1Bk4ZAAACMDMGTxkAACVDdWx2ZXJ0IFBpcGUgQ29ycnVnYXRlZCBTdGVlbCAxNS1JbmNoBlAZAAAlQ3VsdmVydCBQaXBlIENvcnJ1Z2F0ZWQgU3RlZWwgMTUtSW5jaAZRGQAAAkxGCA2MpjGMT5zUCAgNABERZTFf2ggACgAKAAoBDAMAABIAAACmNQAAAAAAAAZSGQAACDUyMS4zMTE4BlMZAAACMDMGVBkAACVDdWx2ZXJ0IFBpcGUgQ29ycnVnYXRlZCBTdGVlbCAxOC1JbmNoBlUZAAAlQ3VsdmVydCBQaXBlIENvcnJ1Z2F0ZWQgU3RlZWwgMTgtSW5jaAZWGQAAAkxGCA18kqJSUJzUCAgNAC1fczFf2ggACgAKAAoBDQMAABIAAACnNQAAAAAAAAZXGQAACDUyMS4zMTIxBlgZAAACMDMGWRkAACVDdWx2ZXJ0IFBpcGUgQ29ycnVnYXRlZCBTdGVlbCAyMS1JbmNoBloZAAAlQ3VsdmVydCBQaXBlIENvcnJ1Z2F0ZWQgU3RlZWwgMjEtSW5jaAZbGQAAAkxGCA0uT5KnUZzUCAgNABx8gDFf2ggACgAKAAoBDgMAABIAAACpNQAAAAAAAAZcGQAACDUyMS4zMTI0Bl0ZAAACMDMGXhkAACVDdWx2ZXJ0IFBpcGUgQ29ycnVnYXRlZCBTdGVlbCAyNC1JbmNoBl8ZAAAlQ3VsdmVydCBQaXBlIENvcnJ1Z2F0ZWQgU3RlZWwgMjQtSW5jaAZgGQAAAkxGCA3ytNPhUZzUCAgNgBqeijFf2ggACgAKAAoBDwMAABIAAACqNQAAAAAAAAZhGQAACDUyMS4zMTMwBmIZAAACMDMGYxkAACVDdWx2ZXJ0IFBpcGUgQ29ycnVnYXRlZCBTdGVlbCAzMC1JbmNoBmQZAAAlQ3VsdmVydCBQaXBlIENvcnJ1Z2F0ZWQgU3RlZWwgMzAtSW5jaAZlGQAAAkxGCA06o40FUpzUCAgNAH6WKRuh1AgACgAKAAoBEAMAABIAAACrNQAAAAAAAAZmGQAACDUyMS4zMTM2BmcZAAACMDMGaBkAACVDdWx2ZXJ0IFBpcGUgQ29ycnVnYXRlZCBTdGVlbCAzNi1JbmNoBmkZAAAlQ3VsdmVydCBQaXBlIENvcnJ1Z2F0ZWQgU3RlZWwgMzYtSW5jaAZqGQAAAkxGCA3M9NIdUpzUCAgNAG2zNhuh1AgACgAKAAoBEQMAABIAAACsNQAAAAAAAAZrGQAACDUyMS4zMTQyBmwZAAACMDMGbRkAACVDdWx2ZXJ0IFBpcGUgQ29ycnVnYXRlZCBTdGVlbCA0Mi1JbmNoBm4ZAAAlQ3VsdmVydCBQaXBlIENvcnJ1Z2F0ZWQgU3RlZWwgNDItSW5jaAZvGQAAAkxGCA3KVKc2UpzUCAgNAFzQQxuh1AgACgAKAAoBEgMAABIAAACtNQAAAAAAAAZwGQAACDUyMS4zMTQ4BnEZAAACMDMGchkAACVDdWx2ZXJ0IFBpcGUgQ29ycnVnYXRlZCBTdGVlbCA0OC1JbmNoBnMZAAAlQ3VsdmVydCBQaXBlIENvcnJ1Z2F0ZWQgU3RlZWwgNDgtSW5jaAZ0GQAAAkxGCA06mGFfUpzUCAgNAPGKThuh1AgACgAKAAoBEwMAABIAAACuNQAAAAAAAAZ1GQAACDUyMS4zMTU0BnYZAAACMDMGdxkAACVDdWx2ZXJ0IFBpcGUgQ29ycnVnYXRlZCBTdGVlbCA1NC1JbmNoBngZAAAlQ3VsdmVydCBQaXBlIENvcnJ1Z2F0ZWQgU3RlZWwgNTQtSW5jaAZ5GQAAAkxGCA38Eo93UpzUCAgNAOCnWxuh1AgACgAKAAoBFAMAABIAAACvNQAAAAAAAAZ6GQAACDUyMS4zMTYwBnsZAAACMDMGfBkAACVDdWx2ZXJ0IFBpcGUgQ29ycnVnYXRlZCBTdGVlbCA2MC1JbmNoBn0ZAAAlQ3VsdmVydCBQaXBlIENvcnJ1Z2F0ZWQgU3RlZWwgNjAtSW5jaAZ+GQAAAkxGCA0aocyNUpzUCAgNgDgsaBuh1AgACgAKAAoBFQMAABIAAACwNQAAAAAAAAZ/GQAACDUyMS4zMTcyBoAZAAACMDMGgRkAACVDdWx2ZXJ0IFBpcGUgQ29ycnVnYXRlZCBTdGVlbCA3Mi1JbmNoBoIZAAAlQ3VsdmVydCBQaXBlIENvcnJ1Z2F0ZWQgU3RlZWwgNzItSW5jaAaDGQAAAkxGCA3Iz+WhUpzUCAgNAL7hdRuh1AgACgAKAAoBFgMAABIAAACxNQAAAAAAAAaEGQAACDUyMS4zMTg0BoUZAAACMDMGhhkAACVDdWx2ZXJ0IFBpcGUgQ29ycnVnYXRlZCBTdGVlbCA4NC1JbmNoBocZAAAlQ3VsdmVydCBQaXBlIENvcnJ1Z2F0ZWQgU3RlZWwgODQtSW5jaAaIGQAAAkxGCA3INji2UpzUCAgNgBZmghuh1AgACgAKAAoBFwMAABIAAACyNQAAAAAAAAaJGQAACDUyMS4zMTk2BooZAAACMDMGixkAACVDdWx2ZXJ0IFBpcGUgQ29ycnVnYXRlZCBTdGVlbCA5Ni1JbmNoBowZAAAlQ3VsdmVydCBQaXBlIENvcnJ1Z2F0ZWQgU3RlZWwgOTYtSW5jaAaNGQAAAkxGCA2YJ7DIUpzUCAgNAMlMkRuh1AgACgAKAAoBGAMAABIAAACzNQAAAAAAAAaOGQAACDUyMS4zNzE3Bo8ZAAACMDMGkBkAACVQaXBlIEFyY2ggQ29ycnVnYXRlZCBTdGVlbCAxN3gxMy1JbmNoBpEZAAAlUGlwZSBBcmNoIENvcnJ1Z2F0ZWQgU3RlZWwgMTd4MTMtSW5jaAaSGQAAAkxGCA2w0qeBBp3UCAgNAAKbchyh1AgACgAKAAoBGQMAABIAAAC0NQAAAAAAAAaTGQAACDUyMS4zNzIxBpQZAAACMDMGlRkAACVQaXBlIEFyY2ggQ29ycnVnYXRlZCBTdGVlbCAyMXgxNS1JbmNoBpYZAAAlUGlwZSBBcmNoIENvcnJ1Z2F0ZWQgU3RlZWwgMjF4MTUtSW5jaAaXGQAAAkxGCA20SmgcB53UCAgNgA7kgxyh1AgACgAKAAoBGgMAABIAAAC1NQAAAAAAAAaYGQAACDUyMS4zNzI0BpkZAAACMDMGmhkAACVQaXBlIEFyY2ggQ29ycnVnYXRlZCBTdGVlbCAyNHgxOC1JbmNoBpsZAAAlUGlwZSBBcmNoIENvcnJ1Z2F0ZWQgU3RlZWwgMjR4MTgtSW5jaAacGQAAAkxGCA2yl2fLCJ3UCAgNAGdokByh1AgACgAKAAoBGwMAABIAAAC2NQAAAAAAAAadGQAACDUyMS4zNzI4Bp4ZAAACMDMGnxkAACVQaXBlIEFyY2ggQ29ycnVnYXRlZCBTdGVlbCAyOHgyMC1JbmNoBqAZAAAlUGlwZSBBcmNoIENvcnJ1Z2F0ZWQgU3RlZWwgMjh4MjAtSW5jaAahGQAAAkxGCA2y10LnCJ3UCAgNgL/snByh1AgACgAKAAoBHAMAABIAAAC3NQAAAAAAAAaiGQAACDUyMS4zNzM1BqMZAAACMDMGpBkAACVQaXBlIEFyY2ggQ29ycnVnYXRlZCBTdGVlbCAzNXgyNC1JbmNoBqUZAAAlUGlwZSBBcmNoIENvcnJ1Z2F0ZWQgU3RlZWwgMzV4MjQtSW5jaAamGQAAAkxGCA087eP7CJ3UCAgNgFSnpxyh1AgACgAKAAoBHQMAABIAAAC4NQAAAAAAAAanGQAACDUyMS4zNzQyBqgZAAACMDMGqRkAACVQaXBlIEFyY2ggQ29ycnVnYXRlZCBTdGVlbCA0MngyOS1JbmNoBqoZAAAlUGlwZSBBcmNoIENvcnJ1Z2F0ZWQgU3RlZWwgNDJ4MjktSW5jaAarGQAAAkxGCA1g8/gRCZ3UCAgNgAWwwByh1AgACgAKAAoBHgMAABIAAAC5NQAAAAAAAAasGQAACDUyMS4zNzQ5Bq0ZAAACMDMGrhkAACVQaXBlIEFyY2ggQ29ycnVnYXRlZCBTdGVlbCA0OXgzMy1JbmNoBq8ZAAAlUGlwZSBBcmNoIENvcnJ1Z2F0ZWQgU3RlZWwgNDl4MzMtSW5jaAawGQAAAkxGCA1qtZcuCZ3UCAgNgE4v0Byh1AgACgAKAAoBHwMAABIAAAC6NQAAAAAAAAaxGQAACDUyMS4zNzU3BrIZAAACMDMGsxkAACVQaXBlIEFyY2ggQ29ycnVnYXRlZCBTdGVlbCA1N3gzOC1JbmNoBrQZAAAlUGlwZSBBcmNoIENvcnJ1Z2F0ZWQgU3RlZWwgNTd4MzgtSW5jaAa1GQAAAkxGCA0SRe5ACZ3UCAgNgD1M3Ryh1AgACgAKAAoBIAMAABIAAAC7NQAAAAAAAAa2GQAACDUyMS4zNzY0BrcZAAACMDMGuBkAACVQaXBlIEFyY2ggQ29ycnVnYXRlZCBTdGVlbCA2NHg0My1JbmNoBrkZAAAlUGlwZSBBcmNoIENvcnJ1Z2F0ZWQgU3RlZWwgNjR4NDMtSW5jaAa6GQAAAkxGCA2mtkhUCZ3UCAgNgEnQg3+t1AgACgAKAAoBIQMAABIAAAC8NQAAAAAAAAa7GQAACDUyMS4zNzcxBrwZAAACMDMGvRkAACVQaXBlIEFyY2ggQ29ycnVnYXRlZCBTdGVlbCA3MXg0Ny1JbmNoBr4ZAAAlUGlwZSBBcmNoIENvcnJ1Z2F0ZWQgU3RlZWwgNzF4NDctSW5jaAa/GQAAAkxGCA2cIndzCZ3UCAgNAFi89Ryh1AgACgAKAAoBIgMAABIAAAC9NQAAAAAAAAbAGQAACDUyMS4zNzc3BsEZAAACMDMGwhkAACVQaXBlIEFyY2ggQ29ycnVnYXRlZCBTdGVlbCA3N3g1Mi1JbmNoBsMZAAAlUGlwZSBBcmNoIENvcnJ1Z2F0ZWQgU3RlZWwgNzd4NTItSW5jaAbEGQAAAkxGCA1+XJWECZ3UCAgNABqoAR2h1AgACgAKAAoBIwMAABIAAAC+NQAAAAAAAAbFGQAACDUyMS4zNzgzBsYZAAACMDMGxxkAACVQaXBlIEFyY2ggQ29ycnVnYXRlZCBTdGVlbCA4M3g1Ny1JbmNoBsgZAAAlUGlwZSBBcmNoIENvcnJ1Z2F0ZWQgU3RlZWwgODN4NTctSW5jaAbJGQAAAkxGCA3ujm2WCZ3UCAgNgEX7DB2h1AgACgAKAAoBJAMAABIAAAAPNgAAAAAAAAbKGQAACDUyMS41MTEyBssZAAACMDMGzBkAADRDdWx2ZXJ0IFBpcGUgQ29ycnVnYXRlZCBTdGVlbCBQb2x5bWVyIENvYXRlZCAxMi1JbmNoBs0ZAAAnQ3VsdiBQaXBlIENvcnIgU3RsIFBvbHltZXIgQ29hdGVkIDEyLUluBs4ZAAACTEYIDZCDinfoodQICA2AnnWiMV/aCAAKAAoACgElAwAAEgAAABE2AAAAAAAABs8ZAAAINTIxLjUxMTUG0BkAAAIwMwbRGQAANEN1bHZlcnQgUGlwZSBDb3JydWdhdGVkIFN0ZWVsIFBvbHltZXIgQ29hdGVkIDE1LUluY2gG0hkAACdDdWx2IFBpcGUgQ29yciBTdGwgUG9seW1lciBDb2F0ZWQgMTUtSW4G0xkAAAJMRggNkvBJreih1AgIDYDn9LExX9oIAAoACgAKASYDAAASAAAAEjYAAAAAAAAG1BkAAAg1MjEuNTExOAbVGQAAAjAzBtYZAAA0Q3VsdmVydCBQaXBlIENvcnJ1Z2F0ZWQgU3RlZWwgUG9seW1lciBDb2F0ZWQgMTgtSW5jaAbXGQAAJ0N1bHYgUGlwZSBDb3JyIFN0bCBQb2x5bWVyIENvYXRlZCAxOC1JbgbYGQAAAkxGCA2e4qK/6KHUCAgNgKngvTFf2ggACgAKAAoBJwMAABIAAAATNgAAAAAAAAbZGQAACDUyMS41MTIxBtoZAAACMDMG2xkAADRDdWx2ZXJ0IFBpcGUgQ29ycnVnYXRlZCBTdGVlbCBQb2x5bWVyIENvYXRlZCAyMS1JbmNoBtwZAAAnQ3VsdiBQaXBlIENvcnIgU3RsIFBvbHltZXIgQ29hdGVkIDIxLUluBt0ZAAACTEYIDboYcsvoodQICA2ApiTSMV/aCAAKAAoACgEoAwAAEgAAABQ2AAAAAAAABt4ZAAAINTIxLjUxMjQG3xkAAAIwMwbgGQAANEN1bHZlcnQgUGlwZSBDb3JydWdhdGVkIFN0ZWVsIFBvbHltZXIgQ29hdGVkIDI0LUluY2gG4RkAACdDdWx2IFBpcGUgQ29yciBTdGwgUG9seW1lciBDb2F0ZWQgMjQtSW4G4hkAAAJMRggN7D/R1uih1AgIDQCGPOIxX9oIAAoACgAKASkDAAASAAAAFTYAAAAAAAAG4xkAAAg1MjEuNTEzMAbkGQAAAjAzBuUZAAA0Q3VsdmVydCBQaXBlIENvcnJ1Z2F0ZWQgU3RlZWwgUG9seW1lciBDb2F0ZWQgMzAtSW5jaAbmGQAAJ0N1bHYgUGlwZSBDb3JyIFN0bCBQb2x5bWVyIENvYXRlZCAzMC1JbgbnGQAAAkxGCA0eqlXj6KHUCAgNgILGd+qh1AgACgAKAAoBKgMAABIAAAAWNgAAAAAAAAboGQAACDUyMS41MTM2BukZAAACMDMG6hkAADRDdWx2ZXJ0IFBpcGUgQ29ycnVnYXRlZCBTdGVlbCBQb2x5bWVyIENvYXRlZCAzNi1JbmNoBusZAAAnQ3VsdiBQaXBlIENvcnIgU3RsIFBvbHltZXIgQ29hdGVkIDM2LUluBuwZAAACTEYIDXj22u7oodQICA0A20qE6qHUCAAKAAoACgErAwAAEgAAABc2AAAAAAAABu0ZAAAINTIxLjUxNDIG7hkAAAIwMwbvGQAANEN1bHZlcnQgUGlwZSBDb3JydWdhdGVkIFN0ZWVsIFBvbHltZXIgQ29hdGVkIDQyLUluY2gG8BkAACdDdWx2IFBpcGUgQ29yciBTdGwgUG9seW1lciBDb2F0ZWQgNDItSW4G8RkAAAJMRggNNvprBemh1AgIDQDKZ5HqodQIAAoACgAKASwDAAASAAAAGDYAAAAAAAAG8hkAAAg1MjEuNTE0OAbzGQAAAjAzBvQZAAA0Q3VsdmVydCBQaXBlIENvcnJ1Z2F0ZWQgU3RlZWwgUG9seW1lciBDb2F0ZWQgNDgtSW5jaAb1GQAAJ0N1bHYgUGlwZSBDb3JyIFN0bCBQb2x5bWVyIENvYXRlZCA0OC1Jbgb2GQAAAkxGCA1imikS6aHUCAgNgDATpeqh1AgACgAKAAoBLQMAABIAAAAZNgAAAAAAAAb3GQAACDUyMS41MTU0BvgZAAACMDMG+RkAADRDdWx2ZXJ0IFBpcGUgQ29ycnVnYXRlZCBTdGVlbCBQb2x5bWVyIENvYXRlZCA1NC1JbmNoBvoZAAAnQ3VsdiBQaXBlIENvcnIgU3RsIFBvbHltZXIgQ29hdGVkIDU0LUluBvsZAAACTEYIDa4eBx7podQICA2ATGGz6qHUCAAKAAoACgEuAwAAEgAAABo2AAAAAAAABvwZAAAINTIxLjUxNjAG/RkAAAIwMwb+GQAANEN1bHZlcnQgUGlwZSBDb3JydWdhdGVkIFN0ZWVsIFBvbHltZXIgQ29hdGVkIDYwLUluY2gG/xkAACdDdWx2IFBpcGUgQ29yciBTdGwgUG9seW1lciBDb2F0ZWQgNjAtSW4GABoAAAJMRggNgOnIKOmh1AgIDYAOTb/qodQIAAoACgAKAS8DAAASAAAAGzYAAAAAAAAGARoAAAg1MjEuNTE3MgYCGgAAAjAzBgMaAAA0Q3VsdmVydCBQaXBlIENvcnJ1Z2F0ZWQgU3RlZWwgUG9seW1lciBDb2F0ZWQgNzItSW5jaAYEGgAAJ0N1bHYgUGlwZSBDb3JyIFN0bCBQb2x5bWVyIENvYXRlZCA3Mi1JbgYFGgAAAkxGCA12bOQ06aHUCAgNgFfMzuqh1AgACgAKAAoBMAMAABIAAAAcNgAAAAAAAAYGGgAACDUyMS41MTg0BgcaAAACMDMGCBoAADRDdWx2ZXJ0IFBpcGUgQ29ycnVnYXRlZCBTdGVlbCBQb2x5bWVyIENvYXRlZCA4NC1JbmNoBgkaAAAnQ3VsdiBQaXBlIENvcnIgU3RsIFBvbHltZXIgQ29hdGVkIDg0LUluBgoaAAACTEYIDY6EmEHpodQICA0AsFDb6qHUCAAKAAoACgExAwAAEgAAAB02AAAAAAAABgsaAAAINTIxLjUxOTYGDBoAAAIwMwYNGgAANEN1bHZlcnQgUGlwZSBDb3JydWdhdGVkIFN0ZWVsIFBvbHltZXIgQ29hdGVkIDk2LUluY2gGDhoAACdDdWx2IFBpcGUgQ29yciBTdGwgUG9seW1lciBDb2F0ZWQgOTYtSW4GDxoAAAJMRggNaOCNTemh1AgIDQDMnunqodQIAAoACgAKATIDAAASAAAAHjYAAAAAAAAGEBoAAAg1MjEuNTcxNwYRGgAAAjAzBhIaAAA0UGlwZSBBcmNoIFBvbHltZXIgQ29hdGVkIENvcnJ1Z2F0ZWQgU3RlZWwgMTd4MTMtSW5jaAYTGgAAJ1BpcGUgQXJjaCBQb2x5bWVyIENvYXRlZCBDb3JyIFN0bCAxN3gxMwYUGgAAAkxGCA2+sBHmeKLUCAgNAAcP/3mi1AgACgAKAAoBMwMAABIAAAAfNgAAAAAAAAYVGgAACDUyMS41NzIxBhYaAAACMDMGFxoAADRQaXBlIEFyY2ggUG9seW1lciBDb2F0ZWQgQ29ycnVnYXRlZCBTdGVlbCAyMXgxNS1JbmNoBhgaAAAnUGlwZSBBcmNoIFBvbHltZXIgQ29hdGVkIENvcnIgU3RsIDIxeDE1BhkaAAACTEYIDUKJgfF4otQICA2AjMQMeqLUCAAKAAoACgE0AwAAEgAAACA2AAAAAAAABhoaAAAINTIxLjU3MjQGGxoAAAIwMwYcGgAANFBpcGUgQXJjaCBQb2x5bWVyIENvYXRlZCBDb3JydWdhdGVkIFN0ZWVsIDI0eDE4LUluY2gGHRoAACdQaXBlIEFyY2ggUG9seW1lciBDb2F0ZWQgQ29yciBTdGwgMjR4MTgGHhoAAAJMRggN1psI+3ii1AgIDQASehp6otQIAAoACgAKATUDAAASAAAAITYAAAAAAAAGHxoAAAg1MjEuNTcyOAYgGgAAAjAzBiEaAAA0UGlwZSBBcmNoIFBvbHltZXIgQ29hdGVkIENvcnJ1Z2F0ZWQgU3RlZWwgMjh4MjAtSW5jaAYiGgAAJ1BpcGUgQXJjaCBQb2x5bWVyIENvYXRlZCBDb3JyIFN0bCAyOHgyMAYjGgAAAkxGCA0U3aQHeaLUCAgNAC7IKHqi1AgACgAKAAoBNgMAABIAAAAiNgAAAAAAAAYkGgAACDUyMS41NzM1BiUaAAACMDMGJhoAADRQaXBlIEFyY2ggUG9seW1lciBDb2F0ZWQgQ29ycnVnYXRlZCBTdGVlbCAzNXgyNC1JbmNoBicaAAAnUGlwZSBBcmNoIFBvbHltZXIgQ29hdGVkIENvcnIgU3RsIDM1eDI0BigaAAACTEYIDRQ9WRF5otQICA2AWRs0eqLUCAAKAAoACgE3AwAAEgAAACM2AAAAAAAABikaAAAINTIxLjU3NDIGKhoAAAIwMwYrGgAANFBpcGUgQXJjaCBQb2x5bWVyIENvYXRlZCBDb3JydWdhdGVkIFN0ZWVsIDQyeDI5LUluY2gGLBoAACdQaXBlIEFyY2ggUG9seW1lciBDb2F0ZWQgQ29yciBTdGwgNDJ4MjkGLRoAAAJMRggNEHjIGnmi1AgIDQDf0EF6otQIAAoACgAKATgDAAASAAAAJDYAAAAAAAAGLhoAAAg1MjEuNTc0OQYvGgAAAjAzBjAaAAA0UGlwZSBBcmNoIFBvbHltZXIgQ29hdGVkIENvcnJ1Z2F0ZWQgU3RlZWwgNDl4MzMtSW5jaAYxGgAAJ1BpcGUgQXJjaCBQb2x5bWVyIENvYXRlZCBDb3JyIFN0bCA0OXgzMwYyGgAAAkxGCA0awaomeaLUCAgNAKG8TXqi1AgACgAKAAoBOQMAABIAAAAlNgAAAAAAAAYzGgAACDUyMS41NzU3BjQaAAACMDMGNRoAADRQaXBlIEFyY2ggUG9seW1lciBDb2F0ZWQgQ29ycnVnYXRlZCBTdGVlbCA1N3gzOC1JbmNoBjYaAAAnUGlwZSBBcmNoIFBvbHltZXIgQ29hdGVkIENvcnIgU3RsIDU3eDM4BjcaAAACTEYIDc5p6TB5otQICA2AJnJbeqLUCAAKAAoACgE6AwAAEgAAACY2AAAAAAAABjgaAAAINTIxLjU3NjQGORoAAAIwMwY6GgAANFBpcGUgQXJjaCBQb2x5bWVyIENvYXRlZCBDb3JydWdhdGVkIFN0ZWVsIDY0eDQzLUluY2gGOxoAACdQaXBlIEFyY2ggUG9seW1lciBDb2F0ZWQgQ29yciBTdGwgNjR4NDMGPBoAAAJMRggNhhesOnmi1AgIDQCsJ2l6otQIAAoACgAKATsDAAASAAAAJzYAAAAAAAAGPRoAAAg1MjEuNTc3MQY+GgAAAjAzBj8aAAA0UGlwZSBBcmNoIFBvbHltZXIgQ29hdGVkIENvcnJ1Z2F0ZWQgU3RlZWwgNzF4NDctSW5jaAZAGgAAJ1BpcGUgQXJjaCBQb2x5bWVyIENvYXRlZCBDb3JyIFN0bCA3MXg0NwZBGgAAAkxGCA0+RXBFeaLUCAgNgF4OeHqi1AgACgAKAAoBPAMAABIAAAAoNgAAAAAAAAZCGgAACDUyMS41Nzc3BkMaAAACMDMGRBoAADRQaXBlIEFyY2ggUG9seW1lciBDb2F0ZWQgQ29ycnVnYXRlZCBTdGVlbCA3N3g1Mi1JbmNoBkUaAAAnUGlwZSBBcmNoIFBvbHltZXIgQ29hdGVkIENvcnIgU3RsIDc3eDUyBkYaAAACTEYIDWjvO1V5otQICA0AimGDeqLUCAAKAAoACgE9AwAAEgAAACk2AAAAAAAABkcaAAAINTIxLjU3ODMGSBoAAAIwMwZJGgAANFBpcGUgQXJjaCBQb2x5bWVyIENvYXRlZCBDb3JydWdhdGVkIFN0ZWVsIDgzeDU3LUluY2gGShoAACdQaXBlIEFyY2ggUG9seW1lciBDb2F0ZWQgQ29yciBTdGwgODN4NTcGSxoAAAJMRggN4CItY3mi1AgIDYC1tI56otQIAAoACgAKAT4DAAASAAAAKjYAAAAAAAAGTBoAAAg1MjEuNjExMgZNGgAAAjAzBk4aAAA1Q3VsdmVydCBQaXBlIENvcnJ1Z2F0ZWQgU3RlZWwgQWx1bWludW0gQ29hdGVkIDEyLUluY2gGTxoAACdDdWwgUGlwZSBDb3JyIFN0bCBBbHVtaW51bSBDb2F0ZWQgMTItSW4GUBoAAAJMRggNYD7Y1Hqi1AgIDYBGSvgxX9oIAAoACgAKAT8DAAASAAAAKzYAAAAAAAAGURoAAAg1MjEuNjExNQZSGgAAAjAzBlMaAAA1Q3VsdmVydCBQaXBlIENvcnJ1Z2F0ZWQgU3RlZWwgQWx1bWludW0gQ29hdGVkIDE1LUluY2gGVBoAACdDdWwgUGlwZSBDb3JyIFN0bCBBbHVtaW51bSBDb2F0ZWQgMTUtSW4GVRoAAAJMRggNmIBx33qi1AgIDQBynQMyX9oIAAoACgAKAUADAAASAAAALDYAAAAAAAAGVhoAAAg1MjEuNjExOAZXGgAAAjAzBlgaAAA1Q3VsdmVydCBQaXBlIENvcnJ1Z2F0ZWQgU3RlZWwgQWx1bWludW0gQ29hdGVkIDE4LUluY2gGWRoAACdDdWwgUGlwZSBDb3JyIFN0bCBBbHVtaW51bSBDb2F0ZWQgMTgtSW4GWhoAAAJMRggNYMXr6Xqi1AgIDYCd8A4yX9oIAAoACgAKAUEDAAASAAAALTYAAAAAAAAGWxoAAAg1MjEuNjEyMQZcGgAAAjAzBl0aAAA1Q3VsdmVydCBQaXBlIENvcnJ1Z2F0ZWQgU3RlZWwgQWx1bWludW0gQ29hdGVkIDIxLUluY2gGXhoAACdDdWwgUGlwZSBDb3JyIFN0bCBBbHVtaW51bSBDb2F0ZWQgMjEtSW4GXxoAAAJMRggNQMiu+Hqi1AgIDQAjphwyX9oIAAoACgAKAUIDAAASAAAALjYAAAAAAAAGYBoAAAg1MjEuNjEyNAZhGgAAAjAzBmIaAAA1Q3VsdmVydCBQaXBlIENvcnJ1Z2F0ZWQgU3RlZWwgQWx1bWludW0gQ29hdGVkIDI0LUluY2gGYxoAACdDdWwgUGlwZSBDb3JyIFN0bCBBbHVtaW51bSBDb2F0ZWQgMjQtSW4GZBoAAAJMRggNqnN3Bnui1AgIDQBbQjkyX9oIAAoACgAKAUMDAAASAAAALzYAAAAAAAAGZRoAAAg1MjEuNjEzMAZmGgAAAjAzBmcaAAA1Q3VsdmVydCBQaXBlIENvcnJ1Z2F0ZWQgU3RlZWwgQWx1bWludW0gQ29hdGVkIDMwLUluY2gGaBoAACdDdWwgUGlwZSBDb3JyIFN0bCBBbHVtaW51bSBDb2F0ZWQgMzAtSW4GaRoAAAJMRggNnmjmEnui1AgIDYAVFvx9otQIAAoACgAKAUQDAAASAAAAMDYAAAAAAAAGahoAAAg1MjEuNjEzNgZrGgAAAjAzBmwaAAA1Q3VsdmVydCBQaXBlIENvcnJ1Z2F0ZWQgU3RlZWwgQWx1bWludW0gQ29hdGVkIDM2LUluY2gGbRoAACdDdWwgUGlwZSBDb3JyIFN0bCBBbHVtaW51bSBDb2F0ZWQgMzYtSW4GbhoAAAJMRggNPFuvHXui1AgIDYAEMwl+otQIAAoACgAKAUUDAAASAAAAMTYAAAAAAAAGbxoAAAg1MjEuNjE0MgZwGgAAAjAzBnEaAAA1Q3VsdmVydCBQaXBlIENvcnJ1Z2F0ZWQgU3RlZWwgQWx1bWludW0gQ29hdGVkIDQyLUluY2gGchoAACdDdWwgUGlwZSBDb3JyIFN0bCBBbHVtaW51bSBDb2F0ZWQgNDItSW4GcxoAAAJMRggNsGXUKXui1AgIDQDkShl+otQIAAoACgAKAUYDAAASAAAAMjYAAAAAAAAGdBoAAAg1MjEuNjE0OAZ1GgAAAjAzBnYaAAA1Q3VsdmVydCBQaXBlIENvcnJ1Z2F0ZWQgU3RlZWwgQWx1bWludW0gQ29hdGVkIDQ4LUluY2gGdxoAACdDdWwgUGlwZSBDb3JyIFN0bCBBbHVtaW51bSBDb2F0ZWQgNDgtSW4GeBoAAAJMRggNaNB0NHui1AgIDYA40OoOr9QIAAoACgAKAUcDAAASAAAAMzYAAAAAAAAGeRoAAAg1MjEuNjE1NAZ6GgAAAjAzBnsaAAA1Q3VsdmVydCBQaXBlIENvcnJ1Z2F0ZWQgU3RlZWwgQWx1bWludW0gQ29hdGVkIDU0LUluY2gGfBoAACdDdWwgUGlwZSBDb3JyIFN0bCBBbHVtaW51bSBDb2F0ZWQgNTQtSW4GfRoAAAJMRggNGJTtPXui1AgIDQDQqzp+otQIAAoACgAKAUgDAAASAAAANDYAAAAAAAAGfhoAAAg1MjEuNjE2MAZ/GgAAAjAzBoAaAAA1Q3VsdmVydCBQaXBlIENvcnJ1Z2F0ZWQgU3RlZWwgQWx1bWludW0gQ29hdGVkIDYwLUluY2gGgRoAACdDdWwgUGlwZSBDb3JyIFN0bCBBbHVtaW51bSBDb2F0ZWQgNjAtSW4GghoAAAJMRggNMo78R3ui1AgIDYCCkkl+otQIAAoACgAKAUkDAAASAAAANTYAAAAAAAAGgxoAAAg1MjEuNjE3MgaEGgAAAjAzBoUaAAA1Q3VsdmVydCBQaXBlIENvcnJ1Z2F0ZWQgU3RlZWwgQWx1bWludW0gQ29hdGVkIDcyLUluY2gGhhoAACdDdWwgUGlwZSBDb3JyIFN0bCBBbHVtaW51bSBDb2F0ZWQgNzItSW4GhxoAAAJMRggNSmDoU3ui1AgIDYCe4Fd+otQIAAoACgAKAUoDAAASAAAANjYAAAAAAAAGiBoAAAg1MjEuNjE4NAaJGgAAAjAzBooaAAA1Q3VsdmVydCBQaXBlIENvcnJ1Z2F0ZWQgU3RlZWwgQWx1bWludW0gQ29hdGVkIDg0LUluY2gGixoAACdDdWwgUGlwZSBDb3JyIFN0bCBBbHVtaW51bSBDb2F0ZWQgODQtSW4GjBoAAAJMRggNfibuYnui1AgIDYBdEHh+otQIAAoACgAKAUsDAAASAAAANzYAAAAAAAAGjRoAAAg1MjEuNjE5NgaOGgAAAjAzBo8aAAA1Q3VsdmVydCBQaXBlIENvcnJ1Z2F0ZWQgU3RlZWwgQWx1bWludW0gQ29hdGVkIDk2LUluY2gGkBoAACdDdWwgUGlwZSBDb3JyIFN0bCBBbHVtaW51bSBDb2F0ZWQgOTYtSW4GkRoAAAJMRggNGGPqcXui1AgIDYDTwIh+otQIAAoACgAKAUwDAAASAAAAODYAAAAAAAAGkhoAAAg1MjEuNjcxNwaTGgAAAjAzBpQaAAA1UGlwZSBBcmNoIENvcnJ1Z2F0ZWQgU3RlZWwgQWx1bWludW0gQ29hdGVkIDE3eDEzLUluY2gGlRoAAChQaXBlIEFyY2ggQ29yciBTdGwgQWx1bWludW0gQ29hdGVkIDE3eDEzBpYaAAACTEYIDah6eR+XotQICA2Aw22UmaLUCAAKAAoACgFNAwAAEgAAADk2AAAAAAAABpcaAAAINTIxLjY3MjEGmBoAAAIwMwaZGgAANVBpcGUgQXJjaCBDb3JydWdhdGVkIFN0ZWVsIEFsdW1pbnVtIENvYXRlZCAyMXgxNS1JbmNoBpoaAAAoUGlwZSBBcmNoIENvcnIgU3RsIEFsdW1pbnVtIENvYXRlZCAyMXgxNQabGgAAAkxGCA1CGJcul6LUCAgNACddvJmi1AgACgAKAAoBTgMAABIAAAA6NgAAAAAAAAacGgAACDUyMS42NzI0Bp0aAAACMDMGnhoAADVQaXBlIEFyY2ggQ29ycnVnYXRlZCBTdGVlbCBBbHVtaW51bSBDb2F0ZWQgMjR4MTgtSW5jaAafGgAAKFBpcGUgQXJjaCBDb3JyIFN0bCBBbHVtaW51bSBDb2F0ZWQgMjR4MTgGoBoAAAJMRggNcMs9ZZei1AgIDYDZQ8uZotQIAAoACgAKAU8DAAASAAAAOzYAAAAAAAAGoRoAAAg1MjEuNjcyOAaiGgAAAjAzBqMaAAA1UGlwZSBBcmNoIENvcnJ1Z2F0ZWQgU3RlZWwgQWx1bWludW0gQ29hdGVkIDI4eDIwLUluY2gGpBoAAChQaXBlIEFyY2ggQ29yciBTdGwgQWx1bWludW0gQ29hdGVkIDI4eDIwBqUaAAACTEYIDd5iMwqYotQICA0AMsjXmaLUCAAKAAoACgFQAwAAEgAAADw2AAAAAAAABqYaAAAINTIxLjY3MzUGpxoAAAIwMwaoGgAANVBpcGUgQXJjaCBDb3JydWdhdGVkIFN0ZWVsIEFsdW1pbnVtIENvYXRlZCAzNXgyNC1JbmNoBqkaAAAoUGlwZSBBcmNoIENvcnIgU3RsIEFsdW1pbnVtIENvYXRlZCAzNXgyNAaqGgAAAkxGCA0cqTcYmKLUCAgNAE4W5pmi1AgACgAKAAoBUQMAABIAAAA9NgAAAAAAAAarGgAACDUyMS42NzQyBqwaAAACMDMGrRoAADVQaXBlIEFyY2ggQ29ycnVnYXRlZCBTdGVlbCBBbHVtaW51bSBDb2F0ZWQgNDJ4MjktSW5jaAauGgAAKFBpcGUgQXJjaCBDb3JyIFN0bCBBbHVtaW51bSBDb2F0ZWQgNDJ4MjkGrxoAAAJMRggNlG91I5ii1AgIDQDowzSaotQIAAoACgAKAVIDAAASAAAAPjYAAAAAAAAGsBoAAAg1MjEuNjc0OQaxGgAAAjAzBrIaAAA1UGlwZSBBcmNoIENvcnJ1Z2F0ZWQgU3RlZWwgQWx1bWludW0gQ29hdGVkIDQ5eDMzLUluY2gGsxoAAChQaXBlIEFyY2ggQ29yciBTdGwgQWx1bWludW0gQ29hdGVkIDQ5eDMzBrQaAAACTEYIDW7oiDCYotQICA0AMUNEmqLUCAAKAAoACgFTAwAAEgAAAD82AAAAAAAABrUaAAAINTIxLjY3NTcGthoAAAIwMwa3GgAANVBpcGUgQXJjaCBDb3JydWdhdGVkIFN0ZWVsIEFsdW1pbnVtIENvYXRlZCA1N3gzOC1JbmNoBrgaAAAoUGlwZSBBcmNoIENvcnIgU3RsIEFsdW1pbnVtIENvYXRlZCA1N3gzOAa5GgAAAkxGCA1MEKo7mKLUCAgNgBBbVJqi1AgACgAKAAoBVAMAABIAAABANgAAAAAAAAa6GgAACDUyMS42NzY0BrsaAAACMDMGvBoAADVQaXBlIEFyY2ggQ29ycnVnYXRlZCBTdGVlbCBBbHVtaW51bSBDb2F0ZWQgNjR4NDMtSW5jaAa9GgAAKFBpcGUgQXJjaCBDb3JyIFN0bCBBbHVtaW51bSBDb2F0ZWQgNjR4NDMGvhoAAAJMRggN7m5hR5ii1AgIDYDSRmCaotQIAAoACgAKAVUDAAASAAAAQTYAAAAAAAAGvxoAAAg1MjEuNjc3MQbAGgAAAjAzBsEaAAA1UGlwZSBBcmNoIENvcnJ1Z2F0ZWQgU3RlZWwgQWx1bWludW0gQ29hdGVkIDcxeDQ3LUluY2gGwhoAAChQaXBlIEFyY2ggQ29yciBTdGwgQWx1bWludW0gQ29hdGVkIDcxeDQ3BsMaAAACTEYIDVxYA1OYotQICA2AwWNtmqLUCAAKAAoACgFWAwAAEgAAAEI2AAAAAAAABsQaAAAINTIxLjY3NzcGxRoAAAIwMwbGGgAANVBpcGUgQXJjaCBDb3JydWdhdGVkIFN0ZWVsIEFsdW1pbnVtIENvYXRlZCA3N3g1Mi1JbmNoBscaAAAoUGlwZSBBcmNoIENvcnIgU3RsIEFsdW1pbnVtIENvYXRlZCA3N3g1MgbIGgAAAkxGCA3KwaNdmKLUCAgNgOvYgpqi1AgACgAKAAoBVwMAABIAAABDNgAAAAAAAAbJGgAACDUyMS42NzgzBsoaAAACMDMGyxoAADVQaXBlIEFyY2ggQ29ycnVnYXRlZCBTdGVlbCBBbHVtaW51bSBDb2F0ZWQgODN4NTctSW5jaAbMGgAAKFBpcGUgQXJjaCBDb3JyIFN0bCBBbHVtaW51bSBDb2F0ZWQgODN4NTcGzRoAAAJMRggNfnZ3bJii1AgIDYCOupSaotQIAAoACgAKAVgDAAASAAAAhTgAAAAAAAAGzhoAAAg1MjIuMDAwNQbPGgAAAjAzBtAaAAAwUmVpbmZvcmNlZCBDb25jcmV0ZSBDdWx2ZXJ0IFBpcGUgUm9jayBFeGNhdmF0aW9uBtEaAAAnUmVpbmZyY2VkIENvbmMgQ2x2dCBQaXBlIFJvY2sgRXhjYXZ0aW9uBtIaAAACQ1kIDZQKTb3VLtsICA0A3y+91S7bCAAKAAoACgFZAwAAEgAAAOsdAAAAAAAABtMaAAAINTIyLjAxMTIG1BoAAAIwMwbVGgAAMkN1bHZlcnQgUGlwZSBSZWluZm9yY2VkIENvbmNyZXRlIENsYXNzIElJSSAxMi1JbmNoBtYaAAAoQ3VsdiBQaXBlIFJlaW5mIENvbmNyZXRlIENsYXNzIElJSSAxMi1JbgbXGgAAAkxGCA2qfaK6GPTTCAgNgCjywjJf2ggACgAKAAoBWgMAABIAAADsHQAAAAAAAAbYGgAACDUyMi4wMTE1BtkaAAACMDMG2hoAADJDdWx2ZXJ0IFBpcGUgUmVpbmZvcmNlZCBDb25jcmV0ZSBDbGFzcyBJSUkgMTUtSW5jaAbbGgAAKEN1bHYgUGlwZSBSZWluZiBDb25jcmV0ZSBDbGFzcyBJSUkgMTUtSW4G3BoAAAJMRggNDuCkuhj00wgIDYAXD9AyX9oIAAoACgAKAVsDAAASAAAA7R0AAAAAAAAG3RoAAAg1MjIuMDExOAbeGgAAAjAzBt8aAAAyQ3VsdmVydCBQaXBlIFJlaW5mb3JjZWQgQ29uY3JldGUgQ2xhc3MgSUlJIDE4LUluY2gG4BoAAChDdWx2IFBpcGUgUmVpbmYgQ29uY3JldGUgQ2xhc3MgSUlJIDE4LUluBuEaAAACTEYIDQ7gpLoY9NMICA0AQ2LbMl/aCAAKAAoACgFcAwAAEgAAAO4dAAAAAAAABuIaAAAINTIyLjAxMjEG4xoAAAIwMwbkGgAAMkN1bHZlcnQgUGlwZSBSZWluZm9yY2VkIENvbmNyZXRlIENsYXNzIElJSSAyMS1JbmNoBuUaAAAoQ3VsdiBQaXBlIFJlaW5mIENvbmNyZXRlIENsYXNzIElJSSAyMS1JbgbmGgAAAkxGCA1eQqe6GPTTCAgNADxlcDNf2ggACgAKAAoBXQMAABIAAADvHQAAAAAAAAbnGgAACDUyMi4wMTI0BugaAAACMDMG6RoAADJDdWx2ZXJ0IFBpcGUgUmVpbmZvcmNlZCBDb25jcmV0ZSBDbGFzcyBJSUkgMjQtSW5jaAbqGgAAKEN1bHYgUGlwZSBSZWluZiBDb25jcmV0ZSBDbGFzcyBJSUkgMjQtSW4G6xoAAAJMRggNuKSpuhj00wgIDQCk7nkzX9oIAAoACgAKAV4DAAASAAAA8B0AAAAAAAAG7BoAAAg1MjIuMDEyNwbtGgAAAjAzBu4aAAAyQ3VsdmVydCBQaXBlIFJlaW5mb3JjZWQgQ29uY3JldGUgQ2xhc3MgSUlJIDI3LUluY2gG7xoAAChDdWx2IFBpcGUgUmVpbmYgQ29uY3JldGUgQ2xhc3MgSUlJIDI3LUluBvAaAAACTEYIDRwHrLoY9NMICA2ADTi6GPTTCAAKAAoACgFfAwAAEgAAAPEdAAAAAAAABvEaAAAINTIyLjAxMzAG8hoAAAIwMwbzGgAAMkN1bHZlcnQgUGlwZSBSZWluZm9yY2VkIENvbmNyZXRlIENsYXNzIElJSSAzMC1JbmNoBvQaAAAoQ3VsdiBQaXBlIFJlaW5mIENvbmNyZXRlIENsYXNzIElJSSAzMC1Jbgb1GgAAAkxGCA1saa66GPTTCAgNgA04uhj00wgACgAKAAoBYAMAABIAAADyHQAAAAAAAAb2GgAACDUyMi4wMTM2BvcaAAACMDMG+BoAADJDdWx2ZXJ0IFBpcGUgUmVpbmZvcmNlZCBDb25jcmV0ZSBDbGFzcyBJSUkgMzYtSW5jaAb5GgAAKEN1bHYgUGlwZSBSZWluZiBDb25jcmV0ZSBDbGFzcyBJSUkgMzYtSW4G+hoAAAJMRggNbGmuuhj00wgIDYANOLoY9NMIAAoACgAKAWEDAAASAAAA8x0AAAAAAAAG+xoAAAg1MjIuMDE0Mgb8GgAAAjAzBv0aAAAyQ3VsdmVydCBQaXBlIFJlaW5mb3JjZWQgQ29uY3JldGUgQ2xhc3MgSUlJIDQyLUluY2gG/hoAAChDdWx2IFBpcGUgUmVpbmYgQ29uY3JldGUgQ2xhc3MgSUlJIDQyLUluBv8aAAACTEYIDSous7oY9NMICA2ADTi6GPTTCAAKAAoACgFiAwAAEgAAAPQdAAAAAAAABgAbAAAINTIyLjAxNDgGARsAAAIwMwYCGwAAMkN1bHZlcnQgUGlwZSBSZWluZm9yY2VkIENvbmNyZXRlIENsYXNzIElJSSA0OC1JbmNoBgMbAAAoQ3VsdiBQaXBlIFJlaW5mIENvbmNyZXRlIENsYXNzIElJSSA0OC1JbgYEGwAAAkxGCA0qLrO6GPTTCAgNgA04uhj00wgACgAKAAoBYwMAABIAAAD1HQAAAAAAAAYFGwAACDUyMi4wMTU0BgYbAAACMDMGBxsAADJDdWx2ZXJ0IFBpcGUgUmVpbmZvcmNlZCBDb25jcmV0ZSBDbGFzcyBJSUkgNTQtSW5jaAYIGwAAKEN1bHYgUGlwZSBSZWluZiBDb25jcmV0ZSBDbGFzcyBJSUkgNTQtSW4GCRsAAAJMRggNrJC1uhj00wgIDYANOLoY9NMIAAoACgAKAWQDAAASAAAA9h0AAAAAAAAGChsAAAg1MjIuMDE2MAYLGwAAAjAzBgwbAAAyQ3VsdmVydCBQaXBlIFJlaW5mb3JjZWQgQ29uY3JldGUgQ2xhc3MgSUlJIDYwLUluY2gGDRsAAChDdWx2IFBpcGUgUmVpbmYgQ29uY3JldGUgQ2xhc3MgSUlJIDYwLUluBg4bAAACTEYIDdTyt7oY9NMICA2ADTi6GPTTCAAKAAoACgFlAwAAEgAAAPcdAAAAAAAABg8bAAAINTIyLjAxNjYGEBsAAAIwMwYRGwAAMkN1bHZlcnQgUGlwZSBSZWluZm9yY2VkIENvbmNyZXRlIENsYXNzIElJSSA2Ni1JbmNoBhIbAAAoQ3VsdiBQaXBlIFJlaW5mIENvbmNyZXRlIENsYXNzIElJSSA2Ni1JbgYTGwAAAkxGCA1MVbq6GPTTCAgNgA04uhj00wgACgAKAAoBZgMAABIAAAD4HQAAAAAAAAYUGwAACDUyMi4wMTcyBhUbAAACMDMGFhsAADJDdWx2ZXJ0IFBpcGUgUmVpbmZvcmNlZCBDb25jcmV0ZSBDbGFzcyBJSUkgNzItSW5jaAYXGwAAKEN1bHYgUGlwZSBSZWluZiBDb25jcmV0ZSBDbGFzcyBJSUkgNzItSW4GGBsAAAJMRggNkre8uhj00wgIDYANOLoY9NMIAAoACgAKAWcDAAASAAAA+R0AAAAAAAAGGRsAAAg1MjIuMDE3OAYaGwAAAjAzBhsbAAAyQ3VsdmVydCBQaXBlIFJlaW5mb3JjZWQgQ29uY3JldGUgQ2xhc3MgSUlJIDc4LUluY2gGHBsAAChDdWx2IFBpcGUgUmVpbmYgQ29uY3JldGUgQ2xhc3MgSUlJIDc4LUluBh0bAAACTEYIDeIZv7oY9NMICA2ADTi6GPTTCAAKAAoACgFoAwAAEgAAAPodAAAAAAAABh4bAAAINTIyLjAxODQGHxsAAAIwMwYgGwAAMkN1bHZlcnQgUGlwZSBSZWluZm9yY2VkIENvbmNyZXRlIENsYXNzIElJSSA4NC1JbmNoBiEbAAAoQ3VsdiBQaXBlIFJlaW5mIENvbmNyZXRlIENsYXNzIElJSSA4NC1JbgYiGwAAAkxGCA1GfMG6GPTTCAgNgA04uhj00wgACgAKAAoBaQMAABIAAAD7HQAAAAAAAAYjGwAACDUyMi4wMTkwBiQbAAACMDMGJRsAADJDdWx2ZXJ0IFBpcGUgUmVpbmZvcmNlZCBDb25jcmV0ZSBDbGFzcyBJSUkgOTAtSW5jaAYmGwAAKEN1bHYgUGlwZSBSZWluZiBDb25jcmV0ZSBDbGFzcyBJSUkgOTAtSW4GJxsAAAJMRggNRnzBuhj00wgIDYANOLoY9NMIAAoACgAKAWoDAAASAAAAWB4AAAAAAAAGKBsAAAg1MjIuMDE5NgYpGwAAAjAzBiobAAAyQ3VsdmVydCBQaXBlIFJlaW5mb3JjZWQgQ29uY3JldGUgQ2xhc3MgSUlJIDk2LUluY2gGKxsAAChDdWx2IFBpcGUgUmVpbmYgQ29uY3JldGUgQ2xhc3MgSUlJIDk2LUluBiwbAAACTEYIDTA2n7sY9NMICA2AOmm7GPTTCAAKAAoACgFrAwAAEgAAANYdAAAAAAAABi0bAAAINTIyLjAyMDIGLhsAAAIwMwYvGwAAM0N1bHZlcnQgUGlwZSBSZWluZm9yY2VkIENvbmNyZXRlIENsYXNzIElJSSAxMDItSW5jaAYwGwAAJUN1bHYgUGlwZSBSZWluZiBDb25jIENsYXNzIElJSSAxMDItSW4GMRsAAAJMRggNzjF1uhj00wgIDYANOLoY9NMIAAoACgAKAWwDAAASAAAANx0AAAAAAAAGMhsAAAg1MjIuMDIwOAYzGwAAAjAzBjQbAAAzQ3VsdmVydCBQaXBlIFJlaW5mb3JjZWQgQ29uY3JldGUgQ2xhc3MgSUlJIDEwOC1JbmNoBjUbAAAlQ3VsdiBQaXBlIFJlaW5mIENvbmMgQ2xhc3MgSUlJIDEwOC1JbgY2GwAAAkxGCA2oawi5GPTTCAgNgOAGuRj00wgACgAKAAoBbQMAABIAAADANQAAAAAAAAY3GwAACDUyMi4wNDEyBjgbAAACMDMGORsAADFDdWx2ZXJ0IFBpcGUgUmVpbmZvcmNlZCBDb25jcmV0ZSBDbGFzcyBJViAxMi1JbmNoBjobAAAnQ3VsdiBQaXBlIFJlaW5mIENvbmNyZXRlIENsYXNzIElWIDEyLUluBjsbAAACTEYIDU5pVgAFodQICA0AoTKOM1/aCAAKAAoACgFuAwAAEgAAAME1AAAAAAAABjwbAAAINTIyLjA0MTUGPRsAAAIwMwY+GwAAMUN1bHZlcnQgUGlwZSBSZWluZm9yY2VkIENvbmNyZXRlIENsYXNzIElWIDE1LUluY2gGPxsAACdDdWx2IFBpcGUgUmVpbmYgQ29uY3JldGUgQ2xhc3MgSVYgMTUtSW4GQBsAAAJMRggN7tMzJwWh1AgIDYDMhZkzX9oIAAoACgAKAW8DAAASAAAAwjUAAAAAAAAGQRsAAAg1MjIuMDQxOAZCGwAAAjAzBkMbAAAxQ3VsdmVydCBQaXBlIFJlaW5mb3JjZWQgQ29uY3JldGUgQ2xhc3MgSVYgMTgtSW5jaAZEGwAAJ0N1bHYgUGlwZSBSZWluZiBDb25jcmV0ZSBDbGFzcyBJViAxOC1JbgZFGwAAAkxGCA3ychY4BaHUCAgNgBUFqTNf2ggACgAKAAoBcAMAABIAAADDNQAAAAAAAAZGGwAACDUyMi4wNDIxBkcbAAACMDMGSBsAADFDdWx2ZXJ0IFBpcGUgUmVpbmZvcmNlZCBDb25jcmV0ZSBDbGFzcyBJViAyMS1JbmNoBkkbAAAnQ3VsdiBQaXBlIFJlaW5mIENvbmNyZXRlIENsYXNzIElWIDIxLUluBkobAAACTEYIDRr860wFodQICA2AbKu/M1/aCAAKAAoACgFxAwAAEgAAAMQ1AAAAAAAABksbAAAINTIyLjA0MjQGTBsAAAIwMwZNGwAAMUN1bHZlcnQgUGlwZSBSZWluZm9yY2VkIENvbmNyZXRlIENsYXNzIElWIDI0LUluY2gGThsAACdDdWx2IFBpcGUgUmVpbmYgQ29uY3JldGUgQ2xhc3MgSVYgMjQtSW4GTxsAAAJMRggNKhVMXwWh1AgIDQDFL8wzX9oIAAoACgAKAXIDAAASAAAAxTUAAAAAAAAGUBsAAAg1MjIuMDQyNwZRGwAAAjAzBlIbAAAxQ3VsdmVydCBQaXBlIFJlaW5mb3JjZWQgQ29uY3JldGUgQ2xhc3MgSVYgMjctSW5jaAZTGwAAJ0N1bHYgUGlwZSBSZWluZiBDb25jcmV0ZSBDbGFzcyBJViAyNy1JbgZUGwAAAkxGCA2iO2e0BaHUCAgNgGuoDxqh1AgACgAKAAoBcwMAABIAAADGNQAAAAAAAAZVGwAACDUyMi4wNDMwBlYbAAACMDMGVxsAADFDdWx2ZXJ0IFBpcGUgUmVpbmZvcmNlZCBDb25jcmV0ZSBDbGFzcyBJViAzMC1JbmNoBlgbAAAnQ3VsdiBQaXBlIFJlaW5mIENvbmNyZXRlIENsYXNzIElWIDMwLUluBlkbAAACTEYIDWYio9wFodQICA2A4VggGqHUCAAKAAoACgF0AwAAEgAAAMc1AAAAAAAABlobAAAINTIyLjA0MzYGWxsAAAIwMwZcGwAAMUN1bHZlcnQgUGlwZSBSZWluZm9yY2VkIENvbmNyZXRlIENsYXNzIElWIDM2LUluY2gGXRsAACdDdWx2IFBpcGUgUmVpbmYgQ29uY3JldGUgQ2xhc3Mg</t>
  </si>
  <si>
    <t>SVYgMzYtSW4GXhsAAAJMRggNwo80wQeh1AgIDQA63SwaodQIAAoACgAKAXUDAAASAAAAyDUAAAAAAAAGXxsAAAg1MjIuMDQ0MgZgGwAAAjAzBmEbAAAxQ3VsdmVydCBQaXBlIFJlaW5mb3JjZWQgQ29uY3JldGUgQ2xhc3MgSVYgNDItSW5jaAZiGwAAJ0N1bHYgUGlwZSBSZWluZiBDb25jcmV0ZSBDbGFzcyBJViA0Mi1JbgZjGwAAAkxGCA1eSxbTB6HUCAgNAPzIOBqh1AgACgAKAAoBdgMAABIAAADJNQAAAAAAAAZkGwAACDUyMi4wNDQ4BmUbAAACMDMGZhsAADFDdWx2ZXJ0IFBpcGUgUmVpbmZvcmNlZCBDb25jcmV0ZSBDbGFzcyBJViA0OC1JbmNoBmcbAAAnQ3VsdiBQaXBlIFJlaW5mIENvbmNyZXRlIENsYXNzIElWIDQ4LUluBmgbAAACTEYIDfqDU+QHodQICA0A6+VFGqHUCAAKAAoACgF3AwAAEgAAAMo1AAAAAAAABmkbAAAINTIyLjA0NTQGahsAAAIwMwZrGwAAMUN1bHZlcnQgUGlwZSBSZWluZm9yY2VkIENvbmNyZXRlIENsYXNzIElWIDU0LUluY2gGbBsAACdDdWx2IFBpcGUgUmVpbmYgQ29uY3JldGUgQ2xhc3MgSVYgNTQtSW4GbRsAAAJMRggNZr08+weh1AgIDYAWOVEaodQIAAoACgAKAXgDAAASAAAAyzUAAAAAAAAGbhsAAAg1MjIuMDQ2MAZvGwAAAjAzBnAbAAAxQ3VsdmVydCBQaXBlIFJlaW5mb3JjZWQgQ29uY3JldGUgQ2xhc3MgSVYgNjAtSW5jaAZxGwAAJ0N1bHYgUGlwZSBSZWluZiBDb25jcmV0ZSBDbGFzcyBJViA2MC1JbgZyGwAAAkxGCA1U0DcOCKHUCAgNAG+9XRqh1AgACgAKAAoBeQMAABIAAADMNQAAAAAAAAZzGwAACDUyMi4wNDY2BnQbAAACMDMGdRsAADFDdWx2ZXJ0IFBpcGUgUmVpbmZvcmNlZCBDb25jcmV0ZSBDbGFzcyBJViA2Ni1JbmNoBnYbAAAnQ3VsdiBQaXBlIFJlaW5mIENvbmNyZXRlIENsYXNzIElWIDY2LUluBncbAAACTEYIDew8g7MIodQICA0AuDxtGqHUCAAKAAoACgF6AwAAEgAAAM01AAAAAAAABngbAAAINTIyLjA0NzIGeRsAAAIwMwZ6GwAAMUN1bHZlcnQgUGlwZSBSZWluZm9yY2VkIENvbmNyZXRlIENsYXNzIElWIDcyLUluY2gGexsAACdDdWx2IFBpcGUgUmVpbmYgQ29uY3JldGUgQ2xhc3MgSVYgNzItSW4GfBsAAAJMRggNduSMwwih1AgIDYBqI3waodQIAAoACgAKAXsDAAASAAAAzjUAAAAAAAAGfRsAAAg1MjIuMDQ3OAZ+GwAAAjAzBn8bAAAxQ3VsdmVydCBQaXBlIFJlaW5mb3JjZWQgQ29uY3JldGUgQ2xhc3MgSVYgNzgtSW5jaAaAGwAAJ0N1bHYgUGlwZSBSZWluZiBDb25jcmV0ZSBDbGFzcyBJViA3OC1JbgaBGwAAAkxGCA0m/QjUCKHUCAgNgGdnkBqh1AgACgAKAAoBfAMAABIAAADPNQAAAAAAAAaCGwAACDUyMi4wNDg0BoMbAAACMDMGhBsAADFDdWx2ZXJ0IFBpcGUgUmVpbmZvcmNlZCBDb25jcmV0ZSBDbGFzcyBJViA4NC1JbmNoBoUbAAAnQ3VsdiBQaXBlIFJlaW5mIENvbmNyZXRlIENsYXNzIElWIDg0LUluBoYbAAACTEYIDXaVouMIodQICA2A3RehGqHUCAAKAAoACgF9AwAAEgAAAEgdAAAAAAAABocbAAAINTIyLjA1MTIGiBsAAAIwMwaJGwAAMEN1bHZlcnQgUGlwZSBSZWluZm9yY2VkIENvbmNyZXRlIENsYXNzIFYgMTItSW5jaAaKGwAAJkN1bHYgUGlwZSBSZWluZiBDb25jcmV0ZSBDbGFzcyBWIDEyLUluBosbAAACTEYIDTSRLrkY9NMICA2AWAzhM1/aCAAKAAoACgF+AwAAEgAAAEkdAAAAAAAABowbAAAINTIyLjA1MTUGjRsAAAIwMwaOGwAAMEN1bHZlcnQgUGlwZSBSZWluZm9yY2VkIENvbmNyZXRlIENsYXNzIFYgMTUtSW5jaAaPGwAAJkN1bHYgUGlwZSBSZWluZiBDb25jcmV0ZSBDbGFzcyBWIDE1LUluBpAbAAACTEYIDY7zMLkY9NMICA2AwJXqM1/aCAAKAAoACgF/AwAAEgAAAEodAAAAAAAABpEbAAAINTIyLjA1MTgGkhsAAAIwMwaTGwAAMEN1bHZlcnQgUGlwZSBSZWluZm9yY2VkIENvbmNyZXRlIENsYXNzIFYgMTgtSW5jaAaUGwAAJkN1bHYgUGlwZSBSZWluZiBDb25jcmV0ZSBDbGFzcyBWIDE4LUluBpUbAAACTEYIDd5VM7kY9NMICA2ACRX6M1/aCAAKAAoACgGAAwAAEgAAAEsdAAAAAAAABpYbAAAINTIyLjA1MjEGlxsAAAIwMwaYGwAAMEN1bHZlcnQgUGlwZSBSZWluZm9yY2VkIENvbmNyZXRlIENsYXNzIFYgMjEtSW5jaAaZGwAAJkN1bHYgUGlwZSBSZWluZiBDb25jcmV0ZSBDbGFzcyBWIDIxLUluBpobAAACTEYIDUK4NbkY9NMICA2A+DEHNF/aCAAKAAoACgGBAwAAEgAAAEwdAAAAAAAABpsbAAAINTIyLjA1MjQGnBsAAAIwMwadGwAAMEN1bHZlcnQgUGlwZSBSZWluZm9yY2VkIENvbmNyZXRlIENsYXNzIFYgMjQtSW5jaAaeGwAAJkN1bHYgUGlwZSBSZWluZiBDb25jcmV0ZSBDbGFzcyBWIDI0LUluBp8bAAACTEYIDZwaOLkY9NMICA2Auh0TNF/aCAAKAAoACgGCAwAAEgAAAE0dAAAAAAAABqAbAAAINTIyLjA1MjcGoRsAAAIwMwaiGwAAMEN1bHZlcnQgUGlwZSBSZWluZm9yY2VkIENvbmNyZXRlIENsYXNzIFYgMjctSW5jaAajGwAAJkN1bHYgUGlwZSBSZWluZiBDb25jcmV0ZSBDbGFzcyBWIDI3LUluBqQbAAACTEYIDZwaOLkY9NMICA2A4Aa5GPTTCAAKAAoACgGDAwAAEgAAAE4dAAAAAAAABqUbAAAINTIyLjA1MzAGphsAAAIwMwanGwAAMEN1bHZlcnQgUGlwZSBSZWluZm9yY2VkIENvbmNyZXRlIENsYXNzIFYgMzAtSW5jaAaoGwAAJkN1bHYgUGlwZSBSZWluZiBDb25jcmV0ZSBDbGFzcyBWIDMwLUluBqkbAAACTEYIDfZ8OrkY9NMICA2A4Aa5GPTTCAAKAAoACgGEAwAAEgAAAE8dAAAAAAAABqobAAAINTIyLjA1MzYGqxsAAAIwMwasGwAAMEN1bHZlcnQgUGlwZSBSZWluZm9yY2VkIENvbmNyZXRlIENsYXNzIFYgMzYtSW5jaAatGwAAJkN1bHYgUGlwZSBSZWluZiBDb25jcmV0ZSBDbGFzcyBWIDM2LUluBq4bAAACTEYIDapBP7kY9NMICA2A4Aa5GPTTCAAKAAoACgGFAwAAEgAAAFAdAAAAAAAABq8bAAAINTIyLjA1NDIGsBsAAAIwMwaxGwAAMEN1bHZlcnQgUGlwZSBSZWluZm9yY2VkIENvbmNyZXRlIENsYXNzIFYgNDItSW5jaAayGwAAJkN1bHYgUGlwZSBSZWluZiBDb25jcmV0ZSBDbGFzcyBWIDQyLUluBrMbAAACTEYIDQSkQbkY9NMICA2A4Aa5GPTTCAAKAAoACgGGAwAAEgAAAFEdAAAAAAAABrQbAAAINTIyLjA1NDgGtRsAAAIwMwa2GwAAMEN1bHZlcnQgUGlwZSBSZWluZm9yY2VkIENvbmNyZXRlIENsYXNzIFYgNDgtSW5jaAa3GwAAJkN1bHYgUGlwZSBSZWluZiBDb25jcmV0ZSBDbGFzcyBWIDQ4LUluBrgbAAACTEYIDQSkQbkY9NMICA2A4Aa5GPTTCAAKAAoACgGHAwAAEgAAAFIdAAAAAAAABrkbAAAINTIyLjA1NTQGuhsAAAIwMwa7GwAAMEN1bHZlcnQgUGlwZSBSZWluZm9yY2VkIENvbmNyZXRlIENsYXNzIFYgNTQtSW5jaAa8GwAAJkN1bHYgUGlwZSBSZWluZiBDb25jcmV0ZSBDbGFzcyBWIDU0LUluBr0bAAACTEYIDV4GRLkY9NMICA2A4Aa5GPTTCAAKAAoACgGIAwAAEgAAAFMdAAAAAAAABr4bAAAINTIyLjA1NjAGvxsAAAIwMwbAGwAAMEN1bHZlcnQgUGlwZSBSZWluZm9yY2VkIENvbmNyZXRlIENsYXNzIFYgNjAtSW5jaAbBGwAAJkN1bHYgUGlwZSBSZWluZiBDb25jcmV0ZSBDbGFzcyBWIDYwLUluBsIbAAACTEYIDSxoRrkY9NMICA2A4Aa5GPTTCAAKAAoACgGJAwAAEgAAAFQdAAAAAAAABsMbAAAINTIyLjA1NjYGxBsAAAIwMwbFGwAAMEN1bHZlcnQgUGlwZSBSZWluZm9yY2VkIENvbmNyZXRlIENsYXNzIFYgNjYtSW5jaAbGGwAAJkN1bHYgUGlwZSBSZWluZiBDb25jcmV0ZSBDbGFzcyBWIDY2LUluBscbAAACTEYIDXzKSLkY9NMICA2A4Aa5GPTTCAAKAAoACgGKAwAAEgAAAFUdAAAAAAAABsgbAAAINTIyLjA1NzIGyRsAAAIwMwbKGwAAMEN1bHZlcnQgUGlwZSBSZWluZm9yY2VkIENvbmNyZXRlIENsYXNzIFYgNzItSW5jaAbLGwAAJkN1bHYgUGlwZSBSZWluZiBDb25jcmV0ZSBDbGFzcyBWIDcyLUluBswbAAACTEYIDaQsS7kY9NMICA2A4Aa5GPTTCAAKAAoACgGLAwAAEgAAAFYdAAAAAAAABs0bAAAINTIyLjA1ODQGzhsAAAIwMwbPGwAAMEN1bHZlcnQgUGlwZSBSZWluZm9yY2VkIENvbmNyZXRlIENsYXNzIFYgODQtSW5jaAbQGwAAJkN1bHYgUGlwZSBSZWluZiBDb25jcmV0ZSBDbGFzcyBWIDg0LUluBtEbAAACTEYIDfSOTbkY9NMICA2A4Aa5GPTTCAAKAAoACgGMAwAAEgAAAFcdAAAAAAAABtIbAAAINTIyLjEwMTIG0xsAAAIwMwbUGwAAO0Fwcm9uIEVuZHdhbGxzIGZvciBDdWx2ZXJ0IFBpcGUgUmVpbmZvcmNlZCBDb25jcmV0ZSAxMi1JbmNoBtUbAAAlQXByIEVuZHdscyBDdWx2IFBpcGUgUmVpbmYgQ29uYyAxMi1JbgbWGwAABEVBQ0gIDVjxT7kY9NMICA2AEcQpNF/aCAAKAAoACgGNAwAAEgAAAJYcAAAAAAAABtcbAAAINTIyLjEwMTUG2BsAAAIwMwbZGwAAO0Fwcm9uIEVuZHdhbGxzIGZvciBDdWx2ZXJ0IFBpcGUgUmVpbmZvcmNlZCBDb25jcmV0ZSAxNS1JbmNoBtobAAAlQXByIEVuZHdscyBDdWx2IFBpcGUgUmVpbmYgQ29uYyAxNS1JbgbbGwAABEVBQ0gIDTjftbcY9NMICA2AWkM5NF/aCAAKAAoACgGOAwAAEgAAAFgdAAAAAAAABtwbAAAINTIyLjEwMTgG3RsAAAIwMwbeGwAAO0Fwcm9uIEVuZHdhbGxzIGZvciBDdWx2ZXJ0IFBpcGUgUmVpbmZvcmNlZCBDb25jcmV0ZSAxOC1JbmNoBt8bAAAlQXByIEVuZHdscyBDdWx2IFBpcGUgUmVpbmYgQ29uYyAxOC1JbgbgGwAABEVBQ0gIDahTUrkY9NMICA2AdpFHNF/aCAAKAAoACgGPAwAAEgAAAFkdAAAAAAAABuEbAAAINTIyLjEwMjEG4hsAAAIwMwbjGwAAO0Fwcm9uIEVuZHdhbGxzIGZvciBDdWx2ZXJ0IFBpcGUgUmVpbmZvcmNlZCBDb25jcmV0ZSAyMS1JbmNoBuQbAAAlQXByIEVuZHdscyBDdWx2IFBpcGUgUmVpbmYgQ29uYyAyMS1JbgblGwAABEVBQ0gIDahTUrkY9NMICA0AsAtaNF/aCAAKAAoACgGQAwAAEgAAAFodAAAAAAAABuYbAAAINTIyLjEwMjQG5xsAAAIwMwboGwAAO0Fwcm9uIEVuZHdhbGxzIGZvciBDdWx2ZXJ0IFBpcGUgUmVpbmZvcmNlZCBDb25jcmV0ZSAyNC1JbmNoBukbAAAlQXByIEVuZHdscyBDdWx2IFBpcGUgUmVpbmYgQ29uYyAyNC1JbgbqGwAABEVBQ0gIDQy2VLkY9NMICA2AvFRrNF/aCAAKAAoACgGRAwAAEgAAAFsdAAAAAAAABusbAAAINTIyLjEwMjcG7BsAAAIwMwbtGwAAO0Fwcm9uIEVuZHdhbGxzIGZvciBDdWx2ZXJ0IFBpcGUgUmVpbmZvcmNlZCBDb25jcmV0ZSAyNy1JbmNoBu4bAAAlQXByIEVuZHdscyBDdWx2IFBpcGUgUmVpbmYgQ29uYyAyNy1JbgbvGwAABEVBQ0gIDWYYV7kY9NMICA2A4Aa5GPTTCAAKAAoACgGSAwAAEgAAAFwdAAAAAAAABvAbAAAINTIyLjEwMzAG8RsAAAIwMwbyGwAAO0Fwcm9uIEVuZHdhbGxzIGZvciBDdWx2ZXJ0IFBpcGUgUmVpbmZvcmNlZCBDb25jcmV0ZSAzMC1JbmNoBvMbAAAlQXByIEVuZHdscyBDdWx2IFBpcGUgUmVpbmYgQ29uYyAzMC1Jbgb0GwAABEVBQ0gIDbZ6WbkY9NMICA2A4Aa5GPTTCAAKAAoACgGTAwAAEgAAANUdAAAAAAAABvUbAAAINTIyLjEwMzYG9hsAAAIwMwb3GwAAO0Fwcm9uIEVuZHdhbGxzIGZvciBDdWx2ZXJ0IFBpcGUgUmVpbmZvcmNlZCBDb25jcmV0ZSAzNi1JbmNoBvgbAAAlQXByIEVuZHdscyBDdWx2IFBpcGUgUmVpbmYgQ29uYyAzNi1Jbgb5GwAABEVBQ0gIDWrPcroY9NMICA2ADTi6GPTTCAAKAAoACgGUAwAAEgAAAJAcAAAAAAAABvobAAAINTIyLjEwNDIG+xsAAAIwMwb8GwAAO0Fwcm9uIEVuZHdhbGxzIGZvciBDdWx2ZXJ0IFBpcGUgUmVpbmZvcmNlZCBDb25jcmV0ZSA0Mi1JbmNoBv0bAAAlQXByIEVuZHdscyBDdWx2IFBpcGUgUmVpbmYgQ29uYyA0Mi1Jbgb+GwAABEVBQ0gIDXbzqbcY9NMICA0AHT23GPTTCAAKAAoACgGVAwAAEgAAAJEcAAAAAAAABv8bAAAINTIyLjEwNDgGABwAAAIwMwYBHAAAO0Fwcm9uIEVuZHdhbGxzIGZvciBDdWx2ZXJ0IFBpcGUgUmVpbmZvcmNlZCBDb25jcmV0ZSA0OC1JbmNoBgIcAAAlQXByIEVuZHdscyBDdWx2IFBpcGUgUmVpbmYgQ29uYyA0OC1JbgYDHAAABEVBQ0gIDdBVrLcY9NMICA0AHT23GPTTCAAKAAoACgGWAwAAEgAAAJccAAAAAAAABgQcAAAINTIyLjEwNTQGBRwAAAIwMwYGHAAAO0Fwcm9uIEVuZHdhbGxzIGZvciBDdWx2ZXJ0IFBpcGUgUmVpbmZvcmNlZCBDb25jcmV0ZSA1NC1JbmNoBgccAAAlQXByIEVuZHdscyBDdWx2IFBpcGUgUmVpbmYgQ29uYyA1NC1JbgYIHAAABEVBQ0gIDZJBuLcY9NMICA0AHT23GPTTCAAKAAoACgGXAwAAEgAAAJIcAAAAAAAABgkcAAAINTIyLjEwNjAGChwAAAIwMwYLHAAAO0Fwcm9uIEVuZHdhbGxzIGZvciBDdWx2ZXJ0IFBpcGUgUmVpbmZvcmNlZCBDb25jcmV0ZSA2MC1JbmNoBgwcAAAlQXByIEVuZHdscyBDdWx2IFBpcGUgUmVpbmYgQ29uYyA2MC1JbgYNHAAABEVBQ0gIDSq4rrcY9NMICA0AHT23GPTTCAAKAAoACgGYAwAAEgAAADYuAAAAAAAABg4cAAAINTIyLjEwNjYGDxwAAAIwMwYQHAAAO0Fwcm9uIEVuZHdhbGxzIGZvciBDdWx2ZXJ0IFBpcGUgUmVpbmZvcmNlZCBDb25jcmV0ZSA2Ni1JbmNoBhEcAAAlQXByIEVuZHdscyBDdWx2IFBpcGUgUmVpbmYgQ29uYyA2Ni1JbgYSHAAABEVBQ0gIDQQz2eIY9NMICA2AB8DiGPTTCAAKAAoACgGZAwAAEgAAAJMcAAAAAAAABhMcAAAINTIyLjEwNzIGFBwAAAIwMwYVHAAAO0Fwcm9uIEVuZHdhbGxzIGZvciBDdWx2ZXJ0IFBpcGUgUmVpbmZvcmNlZCBDb25jcmV0ZSA3Mi1JbmNoBhYcAAAlQXByIEVuZHdscyBDdWx2IFBpcGUgUmVpbmYgQ29uYyA3Mi1JbgYXHAAABEVBQ0gIDYQasbcY9NMICA0AHT23GPTTCAAKAAoACgGaAwAAEgAAAJQcAAAAAAAABhgcAAAINTIyLjEwODQGGRwAAAIwMwYaHAAAO0Fwcm9uIEVuZHdhbGxzIGZvciBDdWx2ZXJ0IFBpcGUgUmVpbmZvcmNlZCBDb25jcmV0ZSA4NC1JbmNoBhscAAAlQXByIEVuZHdscyBDdWx2IFBpcGUgUmVpbmYgQ29uYyA4NC1JbgYcHAAABEVBQ0gIDd58s7cY9NMICA0AHT23GPTTCAAKAAoACgGbAwAAEgAAANA1AAAAAAAABh0cAAAINTIyLjE1MDAGHhwAAAIwMwYfHAAAJFBpcGUgQ2F0dGxlIFBhc3MgUmVpbmZvcmNlZCBDb25jcmV0ZQYgHAAAJFBpcGUgQ2F0dGxlIFBhc3MgUmVpbmZvcmNlZCBDb25jcmV0ZQYhHAAAAkxGCA1sAHzhFqHUCAgNgK2C+xKv1AgACgAKAAoBnAMAABIAAADTNQAAAAAAAAYiHAAACDUyMi4yMzE0BiMcAAACMDMGJBwAAE5DdWx2ZXJ0IFBpcGUgUmVpbmZvcmNlZCBDb25jcmV0ZSBIb3Jpem9udGFsIEVsbGlwdGljYWwgQ2xhc3MgSEUtSUlJIDE0eDIzLUluY2gGJRwAAChDdWx2IFBpcGUgUmVpbmYgQ29uYyBIb3IgRWwgSEUtSUlJIDE0eDIzBiYcAAACTEYIDQ5NO+sYodQICA0A0v6UUafUCAAKAAoACgGdAwAAEgAAANQ1AAAAAAAABiccAAAINTIyLjIzMTkGKBwAAAIwMwYpHAAATkN1bHZlcnQgUGlwZSBSZWluZm9yY2VkIENvbmNyZXRlIEhvcml6b250YWwgRWxsaXB0aWNhbCBDbGFzcyBIRS1JSUkgMTl4MzAtSW5jaAYqHAAAKEN1bHYgUGlwZSBSZWluZiBDb25jIEhvciBFbCBIRS1JSUkgMTl4MzAGKxwAAAJMRggNPohy+Bih1AgIDQANV51Rp9QIAAoACgAKAZ4DAAASAAAA1TUAAAAAAAAGLBwAAAg1MjIuMjMyNAYtHAAAAjAzBi4cAABOQ3VsdmVydCBQaXBlIFJlaW5mb3JjZWQgQ29uY3JldGUgSG9yaXpvbnRhbCBFbGxpcHRpY2FsIENsYXNzIEhFLUlJSSAyNHgzOC1JbmNoBi8cAAAoQ3VsdiBQaXBlIFJlaW5mIENvbmMgSG9yIEVsIEhFLUlJSSAyNHgzOAYwHAAAAkxGCA0C8/iOHaHUCAgNgAt5p1Gn1AgACgAKAAoBnwMAABIAAADWNQAAAAAAAAYxHAAACDUyMi4yMzI5BjIcAAACMDMGMxwAAE5DdWx2ZXJ0IFBpcGUgUmVpbmZvcmNlZCBDb25jcmV0ZSBIb3Jpem9udGFsIEVsbGlwdGljYWwgQ2xhc3MgSEUtSUlJIDI5eDQ1LUluY2gGNBwAAChDdWx2IFBpcGUgUmVpbmYgQ29uYyBIb3IgRWwgSEUtSUlJIDI5eDQ1BjUcAAACTEYIDZy3dakdodQICA0A3WmwUafUCAAKAAoACgGgAwAAEgAAANc1AAAAAAAABjYcAAAINTIyLjIzMzQGNxwAAAIwMwY4HAAATkN1bHZlcnQgUGlwZSBSZWluZm9yY2VkIENvbmNyZXRlIEhvcml6b250YWwgRWxsaXB0aWNhbCBDbGFzcyBIRS1JSUkgMzR4NTMtSW5jaAY5HAAAKEN1bHYgUGlwZSBSZWluZiBDb25jIEhvciBFbCBIRS1JSUkgMzR4NTMGOhwAAAJMRggN0gT7tB2h1AgIDYCuWrlRp9QIAAoACgAKAaEDAAASAAAA2DUAAAAAAAAGOxwAAAg1MjIuMjMzOAY8HAAAAjAzBj0cAABOQ3VsdmVydCBQaXBlIFJlaW5mb3JjZWQgQ29uY3JldGUgSG9yaXpvbnRhbCBFbGxpcHRpY2FsIENsYXNzIEhFLUlJSSAzOHg2MC1JbmNoBj4cAAAoQ3VsdiBQaXBlIFJlaW5mIENvbmMgSG9yIEVsIEhFLUlJSSAzOHg2MAY/HAAAAkxGCA2AeIfAHaHUCAgNAK18w1Gn1AgACgAKAAoBogMAABIAAADdNQAAAAAAAAZAHAAACDUyMi4yMzQzBkEcAAACMDMGQhwAAE5DdWx2ZXJ0IFBpcGUgUmVpbmZvcmNlZCBDb25jcmV0ZSBIb3Jpem9udGFsIEVsbGlwdGljYWwgQ2xhc3MgSEUtSUlJIDQzeDY4LUluY2gGQxwAAChDdWx2IFBpcGUgUmVpbmYgQ29uYyBIb3IgRWwgSEUtSUlJIDQzeDY4BkQcAAACTEYIDQjQhUseodQICA2AjJTTUafUCAAKAAoACgGjAwAAEgAAANk1AAAAAAAABkUcAAAINTIyLjIzNDgGRhwAAAIwMwZHHAAATkN1bHZlcnQgUGlwZSBSZWluZm9yY2VkIENvbmNyZXRlIEhvcml6b250YWwgRWxsaXB0aWNhbCBDbGFzcyBIRS1JSUkgNDh4NzYtSW5jaAZIHAAAKEN1bHYgUGlwZSBSZWluZiBDb25jIEhvciBFbCBIRS1JSUkgNDh4NzYGSRwAAAJMRggNWCxh0x2h1AgIDYAhT95Rp9QIAAoACgAKAaQDAAASAAAA2jUAAAAAAAAGShwAAAg1MjIuMjM1MwZLHAAAAjAzBkwcAABOQ3VsdmVydCBQaXBlIFJlaW5mb3JjZWQgQ29uY3JldGUgSG9yaXpvbnRhbCBFbGxpcHRpY2FsIENsYXNzIEhFLUlJSSA1M3g4My1JbmNoBk0cAAAoQ3VsdiBQaXBlIFJlaW5mIENvbmMgSG9yIEVsIEhFLUlJSSA1M3g4MwZOHAAAAkxGCA3YvJXjHaHUCAgNgInY51Gn1AgACgAKAAoBpQMAABIAAADbNQAAAAAAAAZPHAAACDUyMi4yMzU4BlAcAAACMDMGURwAAE5DdWx2ZXJ0IFBpcGUgUmVpbmZvcmNlZCBDb25jcmV0ZSBIb3Jpem9udGFsIEVsbGlwdGljYWwgQ2xhc3MgSEUtSUlJIDU4eDkxLUluY2gGUhwAAChDdWx2IFBpcGUgUmVpbmYgQ29uYyBIb3IgRWwgSEUtSUlJIDU4eDkxBlMcAAACTEYIDWCf7u0dodQICA0AW8nwUafUCAAKAAoACgGmAwAAEgAAANw1AAAAAAAABlQcAAAINTIyLjIzNjMGVRwAAAIwMwZWHAAATkN1bHZlcnQgUGlwZSBSZWluZm9yY2VkIENvbmNyZXRlIEhvcml6b250YWwgRWxsaXB0aWNhbCBDbGFzcyBIRS1JSUkgNjN4OTgtSW5jaAZXHAAAKEN1bHYgUGlwZSBSZWluZiBDb25jIEhvciBFbCBIRS1JSUkgNjN4OTgGWBwAAAJMRggNxkoPBx6h1AgIDQDDUvpRp9QIAAoACgAKAacDAAASAAAA3jUAAAAAAAAGWRwAAAg1MjIuMjM2OAZaHAAAAjAzBlscAABPQ3VsdmVydCBQaXBlIFJlaW5mb3JjZWQgQ29uY3JldGUgSG9yaXpvbnRhbCBFbGxpcHRpY2FsIENsYXNzIEhFLUlJSSA2OHgxMDYtSW5jaAZcHAAAKEN1bHYgUGlwZSBSZWluIENvbmMgSG9yIEVsIEhFLUlJSSA2OHgxMDYGXRwAAAJMRggNDnptWR6h1AgIDYCUQwNSp9QIAAoACgAKAagDAAASAAAA3zUAAAAAAAAGXhwAAAg1MjIuMjQxNAZfHAAAAjAzBmAcAABNQ3VsdmVydCBQaXBlIFJlaW5mb3JjZWQgQ29uY3JldGUgSG9yaXpvbnRhbCBFbGxpcHRpY2FsIENsYXNzIEhFLUlWIDE0eDIzLUluY2gGYRwAAChDcCBSbmYgQ29uYyBIb3J6IEVsbCBDbCBIRS1JViAxNHgyMy1JbmNoBmIcAAACTEYIDbjSTmAkodQICA0ARyoSUqfUCAAKAAoACgGpAwAAEgAAAOA1AAAAAAAABmMcAAAINTIyLjI0MTkGZBwAAAIwMwZlHAAATUN1bHZlcnQgUGlwZSBSZWluZm9yY2VkIENvbmNyZXRlIEhvcml6b250YWwgRWxsaXB0aWNhbCBDbGFzcyBIRS1JViAxOXgzMC1JbmNoBmYcAAAoQ3AgUm5mIENvbmMgSG9yeiBFbGwgQ2wgSEUtSVYgMTl4MzAtSW5jaAZnHAAAAkxGCA040lqTJKHUCAgNgOvpGVKn1AgACgAKAAoBqgMAABIAAADhNQAAAAAAAAZoHAAACDUyMi4yNDI0BmkcAAACMDMGahwAAE1DdWx2ZXJ0IFBpcGUgUmVpbmZvcmNlZCBDb25jcmV0ZSBIb3Jpem9udGFsIEVsbGlwdGljYWwgQ2xhc3MgSEUtSVYgMjR4MzgtSW5jaAZrHAAAKENwIFJuZiBDb25jIEhvcnogRWxsIENsIEhFLUlWIDI0eDM4LUluY2gGbBwAAAJMRggNdluEoiSh1AgIDYBTcyNSp9QIAAoACgAKAasDAAASAAAA4jUAAAAAAAAGbRwAAAg1MjIuMjQyOQZuHAAAAjAzBm8cAABNQ3VsdmVydCBQaXBlIFJlaW5mb3JjZWQgQ29uY3JldGUgSG9yaXpvbnRhbCBFbGxpcHRpY2FsIENsYXNzIEhFLUlWIDI5eDQ1LUluY2gGcBwAAChDcCBSbmYgQ29uYyBIb3J6IEVsbCBDbCBIRS1JViAyOXg0NS1JbmNoBnEcAAACTEYIDRDTl68kodQICA0AJWQsUqfUCAAKAAoACgGsAwAAEgAAAOM1AAAAAAAABnIcAAAINTIyLjI0MzQGcxwAAAIwMwZ0HAAATUN1bHZlcnQgUGlwZSBSZWluZm9yY2VkIENvbmNyZXRlIEhvcml6b250YWwgRWxsaXB0aWNhbCBDbGFzcyBIRS1JViAzNHg1My1JbmNoBnUcAAAoQ3AgUm5mIENvbmMgSG9yeiBFbGwgQ2wgSEUtSVYgMzR4NTMtSW5jaAZ2HAAAAkxGCA2Q0BG9JKHUCAgNAE/ZQVKn1AgACgAKAAoBrQMAABIAAAADNgAAAAAAAAZ3HAAACDUyMi4yNjE0BngcAAACMDMGeRwAAFRBcHJvbiBFbmR3YWxscyBmb3IgQ3VsdmVydCBQaXBlIFJlaW5mb3JjZWQgQ29uY3JldGUgSG9yaXpvbnRhbCBFbGxpcHRpY2FsIDE0eDIzLUluY2gGehwAACZBcHIgRWR3bHMgQ3VsdiBSZWluZiBDb25jIEhvciBFbCAxNHgyMwZ7HAAABEVBQ0gIDWa1RpfhodQICA0Ax8qv5KHUCAAKAAoACgGuAwAAEgAAAAQ2AAAAAAAABnwcAAAINTIyLjI2MTkGfRwAAAIwMwZ+HAAAVEFwcm9uIEVuZHdhbGxzIGZvciBDdWx2ZXJ0IFBpcGUgUmVpbmZvcmNlZCBDb25jcmV0ZSBIb3Jpem9udGFsIEVsbGlwdGljYWwgMTl4MzAtSW5jaAZ/HAAAJkFwciBFZHdscyBDdWx2IFJlaW5mIENvbmMgSG9yIEVsIDE5eDMwBoAcAAAERUFDSAgNwj0DsOGh1AgIDQB1F93kodQIAAoACgAKAa8DAAASAAAABTYAAAAAAAAGgRwAAAg1MjIuMjYyNAaCHAAAAjAzBoMcAABUQXByb24gRW5kd2FsbHMgZm9yIEN1bHZlcnQgUGlwZSBSZWluZm9yY2VkIENvbmNyZXRlIEhvcml6b250YWwgRWxsaXB0aWNhbCAyNHgzOC1JbmNoBoQcAAAmQXByIEVkd2xzIEN1bHYgUmVpbmYgQ29uYyBIb3IgRWwgMjR4MzgGhRwAAARFQUNICA0Cgg3C4aHUCAgNgCf+6+Sh1AgACgAKAAoBsAMAABIAAAAGNgAAAAAAAAaGHAAACDUyMi4yNjI5BoccAAACMDMGiBwAAFRBcHJvbiBFbmR3YWxscyBmb3IgQ3VsdmVydCBQaXBlIFJlaW5mb3JjZWQgQ29uY3JldGUgSG9yaXpvbnRhbCBFbGxpcHRpY2FsIDI5eDQ1LUluY2gGiRwAACZBcHIgRWR3bHMgQ3VsdiBSZWluZiBDb25jIEhvciBFbCAyOXg0NQaKHAAABEVBQ0gIDbyVIdHhodQICA0A2uT65KHUCAAKAAoACgGxAwAAEgAAAAc2AAAAAAAABoscAAAINTIyLjI2MzQGjBwAAAIwMwaNHAAAVEFwcm9uIEVuZHdhbGxzIGZvciBDdWx2ZXJ0IFBpcGUgUmVpbmZvcmNlZCBDb25jcmV0ZSBIb3Jpem9udGFsIEVsbGlwdGljYWwgMzR4NTMtSW5jaAaOHAAAJkFwciBFZHdscyBDdWx2IFJlaW5mIENvbmMgSG9yIEVsIDM0eDUzBo8cAAAERUFDSAgNAoUM3uGh1AgIDYC5/ArlodQIAAoACgAKAbIDAAASAAAACDYAAAAAAAAGkBwAAAg1MjIuMjYzOAaRHAAAAjAzBpIcAABUQXByb24gRW5kd2FsbHMgZm9yIEN1bHZlcnQgUGlwZSBSZWluZm9yY2VkIENvbmNyZXRlIEhvcml6b250YWwgRWxsaXB0aWNhbCAzOHg2MC1JbmNoBpMcAAAmQXByIEVkd2xzIEN1bHYgUmVpbmYgQ29uYyBIb3IgRWwgMzh4NjAGlBwAAARFQUNICA20xozs4aHUCAgNABKBF+Wh1AgACgAKAAoBswMAABIAAAAJNgAAAAAAAAaVHAAACDUyMi4yNjQzBpYcAAACMDMGlxwAAFRBcHJvbiBFbmR3YWxscyBmb3IgQ3VsdmVydCBQaXBlIFJlaW5mb3JjZWQgQ29uY3JldGUgSG9yaXpvbnRhbCBFbGxpcHRpY2FsIDQzeDY4LUluY2gGmBwAACZBcHIgRWR3bHMgQ3VsdiBSZWluZiBDb25jIEhvciBFbCA0M3g2OAaZHAAABEVBQ0gIDeLLTPnhodQICA2A8Zgn5aHUCAAKAAoACgG0AwAAEgAAAAo2AAAAAAAABpocAAAINTIyLjI2NDgGmxwAAAIwMwacHAAAVEFwcm9uIEVuZHdhbGxzIGZvciBDdWx2ZXJ0IFBpcGUgUmVpbmZvcmNlZCBDb25jcmV0ZSBIb3Jpem9udGFsIEVsbGlwdGljYWwgNDh4NzYtSW5jaAadHAAAJkFwciBFZHdscyBDdWx2IFJlaW5mIENvbmMgSG9yIEVsIDQ4eDc2Bp4cAAAERUFDSAgN3KDeBuKh1AgIDQCkfzblodQIAAoACgAKAbUDAAASAAAACzYAAAAAAAAGnxwAAAg1MjIuMjY1MwagHAAAAjAzBqEcAABUQXByb24gRW5kd2FsbHMgZm9yIEN1bHZlcnQgUGlwZSBSZWluZm9yY2VkIENvbmNyZXRlIEhvcml6b250YWwgRWxsaXB0aWNhbCA1M3g4My1JbmNoBqIcAAAmQXByIEVkd2xzIEN1bHYgUmVpbmYgQ29uYyBIb3IgRWwgNTN4ODMGoxwAAARFQUNICA285Hgg4qHUCAgNAO3+ReWh1AgACgAKAAoBtgMAABIAAAAMNgAAAAAAAAakHAAACDUyMi4yNjU4BqUcAAACMDMGphwAAFRBcHJvbiBFbmR3YWxscyBmb3IgQ3VsdmVydCBQaXBlIFJlaW5mb3JjZWQgQ29uY3JldGUgSG9yaXpvbnRhbCBFbGxpcHRpY2FsIDU4eDkxLUluY2gGpxwAACZBcHIgRWR3bHMgQ3VsdiBSZWluZiBDb25jIEhvciBFbCA1OHg5MQaoHAAABEVBQ0gIDfofzCviodQICA2ARYNS5aHUCAAKAAoACgG3AwAAEgAAAA02AAAAAAAABqkcAAAINTIyLjI2NjMGqhwAAAIwMwarHAAAVEFwcm9uIEVuZHdhbGxzIGZvciBDdWx2ZXJ0IFBpcGUgUmVpbmZvcmNlZCBDb25jcmV0ZSBIb3Jpem9udGFsIEVsbGlwdGljYWwgNjN4OTgtSW5jaAasHAAAJkFwciBFZHdscyBDdWx2IFJlaW5mIENvbmMgSG9yIEVsIDYzeDk4Bq0cAAAERUFDSAgNzn9kN+Kh1AgIDQCeB1/lodQIAAoACgAKAbgDAAASAAAADjYAAAAAAAAGrhwAAAg1MjIuMjY2OAavHAAAAjAzBrAcAABVQXByb24gRW5kd2FsbHMgZm9yIEN1bHZlcnQgUGlwZSBSZWluZm9yY2VkIENvbmNyZXRlIEhvcml6b250YWwgRWxsaXB0aWNhbCA2OHgxMDYtSW5jaAaxHAAAJ0FwciBFZHdscyBDdWx2IFJlaW5mIENvbmMgSG9yIEVsIDY4eDEwNgayHAAABEVBQ0gIDfaKiUPiodQICA2AUO5t5aHUCAAKAAoACgG5AwAAEgAAAIY4AAAAAAAABrMcAAAINTI0LjAwMDUGtBwAAAIwMwa1HAAAJVNhbGF2Z2VkIEN1bHZlcnQgUGlwZSBSb2NrIEV4Y2F2YXRpb24GthwAACVTYWxhdmdlZCBDdWx2ZXJ0IFBpcGUgUm9jayBFeGNhdmF0aW9uBrccAAACQ1kIDZboU73VLtsICA0A3y+91S7bCAAKAAoACgG6AwAAEgAAALAcAAAAAAAABrgcAAAINTI0LjAxMTIGuRwAAAIwMwa6HAAAHUN1bHZlcnQgUGlwZSBTYWx2YWdlZCAxMi1JbmNoBrscAAAdQ3VsdmVydCBQaXBlIFNhbHZhZ2VkIDEyLUluY2gGvBwAAAJMRggN9FLqtxj00wgIDQAjAH80X9oIAAoACgAKAbsDAAASAAAAnDAAAAAAAAAGvRwAAAg1MjQuMDExNQa+HAAAAjAzBr8cAAAdQ3VsdmVydCBQaXBlIFNhbHZhZ2VkIDE1LUluY2gGwBwAAB1DdWx2ZXJ0IFBpcGUgU2FsdmFnZWQgMTUtSW5jaAbBHAAAAkxGCA1QjAvoGPTTCAgNgKi1jDRf2ggACgAKAAoBvAMAABIAAACdMAAAAAAAAAbCHAAACDUyNC4wMTE4BsMcAAACMDMGxBwAAB1DdWx2ZXJ0IFBpcGUgU2FsdmFnZWQgMTgtSW5jaAbFHAAAHUN1bHZlcnQgUGlwZSBTYWx2YWdlZCAxOC1JbmNoBsYcAAACTEYIDXjuDegY9NMICA2A8TScNF/aCAAKAAoACgG9AwAAEgAAALEcAAAAAAAABsccAAAINTI0LjAxMjEGyBwAAAIwMwbJHAAAHUN1bHZlcnQgUGlwZSBTYWx2YWdlZCAyMS1JbmNoBsocAAAdQ3VsdmVydCBQaXBlIFNhbHZhZ2VkIDIxLUluY2gGyxwAAAJMRggNWLXstxj00wgIDQBKuag0X9oIAAoACgAKAb4DAAASAAAAshwAAAAAAAAGzBwAAAg1MjQuMDEyNAbNHAAAAjAzBs4cAAAdQ3VsdmVydCBQaXBlIFNhbHZhZ2VkIDI0LUluY2gGzxwAAB1DdWx2ZXJ0IFBpcGUgU2FsdmFnZWQgMjQtSW5jaAbQHAAAAkxGCA2oF++3GPTTCAgNAEf9vDRf2ggACgAKAAoBvwMAABIAAAA1HQAAAAAAAAbRHAAACDUyNC4wMTI3BtIcAAACMDMG0xwAAB1DdWx2ZXJ0IFBpcGUgU2FsdmFnZWQgMjctSW5jaAbUHAAAHUN1bHZlcnQgUGlwZSBTYWx2YWdlZCAyNy1JbmNoBtUcAAACTEYIDdamA7kY9NMICA0ASm64GPTTCAAKAAoACgHAAwAAEgAAADYdAAAAAAAABtYcAAAINTI0LjAxMzAG1xwAAAIwMwbYHAAAHUN1bHZlcnQgUGlwZSBTYWx2YWdlZCAzMC1JbmNoBtkcAAAdQ3VsdmVydCBQaXBlIFNhbHZhZ2VkIDMwLUluY2gG2hwAAAJMRggNWAkGuRj00wgIDQBKbrgY9NMIAAoACgAKAcEDAAASAAAAjxwAAAAAAAAG2xwAAAg1MjQuMDEzMwbcHAAAAjAzBt0cAAAdQ3VsdmVydCBQaXBlIFNhbHZhZ2VkIDMzLUluY2gG3hwAAB1DdWx2ZXJ0IFBpcGUgU2FsdmFnZWQgMzMtSW5jaAbfHAAAAkxGCA0ckae3GPTTCAgNAB09txj00wgACgAKAAoBwgMAABIAAADmGwAAAAAAAAbgHAAACDUyNC4wMTM2BuEcAAACMDMG4hwAAB1DdWx2ZXJ0IFBpcGUgU2FsdmFnZWQgMzYtSW5jaAbjHAAAHUN1bHZlcnQgUGlwZSBTYWx2YWdlZCAzNi1JbmNoBuQcAAACTEYIDdq4J7YY9NMICA0A8Au2GPTTCAAKAAoACgHDAwAAEgAAAOcbAAAAAAAABuUcAAAINTI0LjAxNDIG5hwAAAIwMwbnHAAAHUN1bHZlcnQgUGlwZSBTYWx2YWdlZCA0Mi1JbmNoBugcAAAdQ3VsdmVydCBQaXBlIFNhbHZhZ2VkIDQyLUluY2gG6RwAAAJMRggNcBsqthj00wgIDQDwC7YY9NMIAAoACgAKAcQDAAASAAAA6BsAAAAAAAAG6hwAAAg1MjQuMDE0OAbrHAAAAjAzBuwcAAAdQ3VsdmVydCBQaXBlIFNhbHZhZ2VkIDQ4LUluY2gG7RwAAB1DdWx2ZXJ0IFBpcGUgU2FsdmFnZWQgNDgtSW5jaAbuHAAAAkxGCA3AfSy2GPTTCAgNAPALthj00wgACgAKAAoBxQMAABIAAADpGwAAAAAAAAbvHAAACDUyNC4wMTU0BvAcAAACMDMG8RwAAB1DdWx2ZXJ0IFBpcGUgU2FsdmFnZWQgNTQtSW5jaAbyHAAAHUN1bHZlcnQgUGlwZSBTYWx2YWdlZCA1NC1JbmNoBvMcAAACTEYIDfLfLrYY9NMICA0A8Au2GPTTCAAKAAoACgHGAwAAEgAAAOobAAAAAAAABvQcAAAINTI0LjAxNjAG9RwAAAIwMwb2HAAAHUN1bHZlcnQgUGlwZSBTYWx2YWdlZCA2MC1JbmNoBvccAAAdQ3VsdmVydCBQaXBlIFNhbHZhZ2VkIDYwLUluY2gG+BwAAAJMRggNTEIxthj00wgIDQDwC7YY9NMIAAoACgAKAccDAAASAAAA6xsAAAAAAAAG+RwAAAg1MjQuMDE2Ngb6HAAAAjAzBvscAAAdQ3VsdmVydCBQaXBlIFNhbHZhZ2VkIDY2LUluY2gG/BwAAB1DdWx2ZXJ0IFBpcGUgU2FsdmFnZWQgNjYtSW5jaAb9HAAAAkxGCA2mpDO2GPTTCAgNAPALthj00wgACgAKAAoByAMAABIAAADsGwAAAAAAAAb+HAAACDUyNC4wMTcyBv8cAAACMDMGAB0AAB1DdWx2ZXJ0IFBpcGUgU2FsdmFnZWQgNzItSW5jaAYBHQAAHUN1bHZlcnQgUGlwZSBTYWx2YWdlZCA3Mi1JbmNoBgIdAAACTEYIDfYGNrYY9NMICA0A8Au2GPTTCAAKAAoACgHJAwAAEgAAAO0bAAAAAAAABgMdAAAINTI0LjAxNzgGBB0AAAIwMwYFHQAAHUN1bHZlcnQgUGlwZSBTYWx2YWdlZCA3OC1JbmNoBgYdAAAdQ3VsdmVydCBQaXBlIFNhbHZhZ2VkIDc4LUluY2gGBx0AAAJMRggN9gY2thj00wgIDQDwC7YY9NMIAAoACgAKAcoDAAASAAAA7hsAAAAAAAAGCB0AAAg1MjQuMDE4NAYJHQAAAjAzBgodAAAdQ3VsdmVydCBQaXBlIFNhbHZhZ2VkIDg0LUluY2gGCx0AAB1DdWx2ZXJ0IFBpcGUgU2FsdmFnZWQgODQtSW5jaAYMHQAAAkxGCA1QaTi2GPTTCAgNAPALthj00wgACgAKAAoBywMAABIAAADvGwAAAAAAAAYNHQAACDUyNC4wMTkwBg4dAAACMDMGDx0AAB1DdWx2ZXJ0IFBpcGUgU2FsdmFnZWQgOTAtSW5jaAYQHQAAHUN1bHZlcnQgUGlwZSBTYWx2YWdlZCA5MC1JbmNoBhEdAAACTEYIDQ4uPbYY9NMICA0A8Au2GPTTCAAKAAoACgHMAwAAEgAAAPAbAAAAAAAABhIdAAAINTI0LjAxOTYGEx0AAAIwMwYUHQAAHUN1bHZlcnQgUGlwZSBTYWx2YWdlZCA5Ni1JbmNoBhUdAAAdQ3VsdmVydCBQaXBlIFNhbHZhZ2VkIDk2LUluY2gGFh0AAAJMRggNXpA/thj00wgIDQDwC7YY9NMIAAoACgAKAc0DAAASAAAA8RsAAAAAAAAGFx0AAAg1MjQuMDIwMgYYHQAAAjAzBhkdAAAeQ3VsdmVydCBQaXBlIFNhbHZhZ2VkIDEwMi1JbmNoBhodAAAeQ3VsdmVydCBQaXBlIFNhbHZhZ2VkIDEwMi1JbmNoBhsdAAACTEYIDV6QP7YY9NMICA0A8Au2GPTTCAAKAAoACgHOAwAAEgAAAPIbAAAAAAAABhwdAAAINTI0LjAyMDgGHR0AAAIwMwYeHQAAHkN1bHZlcnQgUGlwZSBTYWx2YWdlZCAxMDgtSW5jaAYfHQAAHkN1bHZlcnQgUGlwZSBTYWx2YWdlZCAxMDgtSW5jaAYgHQAAAkxGCA248kG2GPTTCAgNAPALthj00wgACgAKAAoBzwMAABIAAAA3LgAAAAAAAAYhHQAACDUyNC4wNjEyBiIdAAACMDMGIx0AADBBcHJvbiBFbmR3YWxscyBmb3IgQ3VsdmVydCBQaXBlIFNhbHZhZ2VkIDEyLUluY2gGJB0AACZBcHIgRW5kd2xzIEN1bHZlcnQgUGlwZSBTYWx2YWdlZCAxMi1JbgYlHQAABEVBQ0gIDVSV2+IY9NMICA0AkHzMNF/aCAAKAAoACgHQAwAAEgAAADguAAAAAAAABiYdAAAINTI0LjA2MTUGJx0AAAIwMwYoHQAAMEFwcm9uIEVuZHdhbGxzIGZvciBDdWx2ZXJ0IFBpcGUgU2FsdmFnZWQgMTUtSW5jaAYpHQAAJkFwciBFbmR3bHMgQ3VsdmVydCBQaXBlIFNhbHZhZ2VkIDE1LUluBiodAAAERUFDSAgNuPfd4hj00wgIDYAVMto0X9oIAAoACgAKAdEDAAASAAAAOS4AAAAAAAAGKx0AAAg1MjQuMDYxOAYsHQAAAjAzBi0dAAAwQXByb24gRW5kd2FsbHMgZm9yIEN1bHZlcnQgUGlwZSBTYWx2YWdlZCAxOC1JbmNoBi4dAAAmQXByIEVuZHdscyBDdWx2ZXJ0IFBpcGUgU2FsdmFnZWQgMTgtSW4GLx0AAARFQUNICA0cWuDiGPTTCAgNgBJ27jRf2ggACgAKAAoB0gMAABIAAAA6LgAAAAAAAAYwHQAACDUyNC4wNjIxBjEdAAACMDMGMh0AADBBcHJvbiBFbmR3YWxscyBmb3IgQ3VsdmVydCBQaXBlIFNhbHZhZ2VkIDIxLUluY2gGMx0AACZBcHIgRW5kd2xzIEN1bHZlcnQgUGlwZSBTYWx2YWdlZCAyMS1JbgY0HQAABEVBQ0gIDWK84uIY9NMICA2AHeEJNV/aCAAKAAoACgHTAwAAEgAAADsuAAAAAAAABjUdAAAINTI0LjA2MjQGNh0AAAIwMwY3HQAAMEFwcm9uIEVuZHdhbGxzIGZvciBDdWx2ZXJ0IFBpcGUgU2FsdmFnZWQgMjQtSW5jaAY4HQAAJkFwciBFbmR3bHMgQ3VsdmVydCBQaXBlIFNhbHZhZ2VkIDI0LUluBjkdAAAERUFDSAgNYrzi4hj00wgIDYBmYBk1X9oIAAoACgAKAdQDAAASAAAAPC4AAAAAAAAGOh0AAAg1MjQuMDYyNwY7HQAAAjAzBjwdAAAwQXByb24gRW5kd2FsbHMgZm9yIEN1bHZlcnQgUGlwZSBTYWx2YWdlZCAyNy1JbmNoBj0dAAAmQXByIEVuZHdscyBDdWx2ZXJ0IFBpcGUgU2FsdmFnZWQgMjctSW4GPh0AAARFQUNICA3GHuXiGPTTCAgNgAfA4hj00wgACgAKAAoB1QMAABIAAAA9LgAAAAAAAAY/HQAACDUyNC4wNjMwBkAdAAACMDMGQR0AADBBcHJvbiBFbmR3YWxscyBmb3IgQ3VsdmVydCBQaXBlIFNhbHZhZ2VkIDMwLUluY2gGQh0AACZBcHIgRW5kd2xzIEN1bHZlcnQgUGlwZSBTYWx2YWdlZCAzMC1JbgZDHQAABEVBQ0gIDSCB5+IY9NMICA2AB8DiGPTTCAAKAAoACgHWAwAAEgAAAD4uAAAAAAAABkQdAAAINTI0LjA2MzMGRR0AAAIwMwZGHQAAMEFwcm9uIEVuZHdhbGxzIGZvciBDdWx2ZXJ0IFBpcGUgU2FsdmFnZWQgMzMtSW5jaAZHHQAAJkFwciBFbmR3bHMgQ3VsdmVydCBQaXBlIFNhbHZhZ2VkIDMzLUluBkgdAAAERUFDSAgNeuPp4hj00wgIDYAHwOIY9NMIAAoACgAKAdcDAAASAAAAPy4AAAAAAAAGSR0AAAg1MjQuMDYzNgZKHQAAAjAzBksdAAAwQXByb24gRW5kd2FsbHMgZm9yIEN1bHZlcnQgUGlwZSBTYWx2YWdlZCAzNi1JbmNoBkwdAAAmQXByIEVuZHdscyBDdWx2ZXJ0IFBpcGUgU2FsdmFnZWQgMzYtSW4GTR0AAARFQUNICA38ReziGPTTCAgNgAfA4hj00wgACgAKAAoB2AMAABIAAABALgAAAAAAAAZOHQAACDUyNC4wNjQyBk8dAAACMDMGUB0AADBBcHJvbiBFbmR3YWxscyBmb3IgQ3VsdmVydCBQaXBlIFNhbHZhZ2VkIDQyLUluY2gGUR0AACZBcHIgRW5kd2xzIEN1bHZlcnQgUGlwZSBTYWx2YWdlZCA0Mi1JbgZSHQAABEVBQ0gIDS6o7uIY9NMICA2AB8DiGPTTCAAKAAoACgHZAwAAEgAAAEEuAAAAAAAABlMdAAAINTI0LjA2NDgGVB0AAAIwMwZVHQAAMEFwcm9uIEVuZHdhbGxzIGZvciBDdWx2ZXJ0IFBpcGUgU2FsdmFnZWQgNDgtSW5jaAZWHQAAJkFwciBFbmR3bHMgQ3VsdmVydCBQaXBlIFNhbHZhZ2VkIDQ4LUluBlcdAAAERUFDSAgNfgrx4hj00wgIDYAHwOIY9NMIAAoACgAKAdoDAAASAAAAQi4AAAAAAAAGWB0AAAg1MjQuMDY1NAZZHQAAAjAzBlodAAAwQXByb24gRW5kd2FsbHMgZm9yIEN1bHZlcnQgUGlwZSBTYWx2YWdlZCA1NC1JbmNoBlsdAAAmQXByIEVuZHdscyBDdWx2ZXJ0IFBpcGUgU2FsdmFnZWQgNTQtSW4GXB0AAARFQUNICA0UbfPiGPTTCAgNgAfA4hj00wgACgAKAAoB2wMAABIAAABDLgAAAAAAAAZdHQAACDUyNC4wNjYwBl4dAAACMDMGXx0AADBBcHJvbiBFbmR3YWxscyBmb3IgQ3VsdmVydCBQaXBlIFNhbHZhZ2VkIDYwLUluY2gGYB0AACZBcHIgRW5kd2xzIEN1bHZlcnQgUGlwZSBTYWx2YWdlZCA2MC1JbgZhHQAABEVBQ0gIDTzP9eIY9NMICA2AB8DiGPTTCAAKAAoACgHcAwAAEgAAAEQuAAAAAAAABmIdAAAINTI0LjA2NjYGYx0AAAIwMwZkHQAAMEFwcm9uIEVuZHdhbGxzIGZvciBDdWx2ZXJ0IFBpcGUgU2FsdmFnZWQgNjYtSW5jaAZlHQAAJkFwciBFbmR3bHMgQ3VsdmVydCBQaXBlIFNhbHZhZ2VkIDY2LUluBmYdAAAERUFDSAgNjDH44hj00wgIDYAHwOIY9NMIAAoACgAKAd0DAAASAAAARS4AAAAAAAAGZx0AAAg1MjQuMDY3MgZoHQAAAjAzBmkdAAAwQXByb24gRW5kd2FsbHMgZm9yIEN1bHZlcnQgUGlwZSBTYWx2YWdlZCA3Mi1JbmNoBmodAAAmQXByIEVuZHdscyBDdWx2ZXJ0IFBpcGUgU2FsdmFnZWQgNzItSW4Gax0AAARFQUNICA36k/riGPTTCAgNgAfA4hj00wgACgAKAAoB3gMAABIAAABGLgAAAAAAAAZsHQAACDUyNC4wNjc4Bm0dAAACMDMGbh0AADBBcHJvbiBFbmR3YWxscyBmb3IgQ3VsdmVydCBQaXBlIFNhbHZhZ2VkIDc4LUluY2gGbx0AACZBcHIgRW5kd2xzIEN1bHZlcnQgUGlwZSBTYWx2YWdlZCA3OC1JbgZwHQAABEVBQ0gIDXL2/OIY9NMICA2AB8DiGPTTCAAKAAoACgHfAwAAEgAAAEcuAAAAAAAABnEdAAAINTI0LjA2ODQGch0AAAIwMwZzHQAAMEFwcm9uIEVuZHdhbGxzIGZvciBDdWx2ZXJ0IFBpcGUgU2FsdmFnZWQgODQtSW5jaAZ0HQAAJkFwciBFbmR3bHMgQ3VsdmVydCBQaXBlIFNhbHZhZ2VkIDg0LUluBnUdAAAERUFDSAgN3Ff/4hj00wgIDYAHwOIY9NMIAAoACgAKAeADAAASAAAA8xsAAAAAAAAGdh0AAAg1MjQuMDgwMAZ3HQAAAjAzBngdAAAZUGlwZSBDYXR0bGUgUGFzcyBTYWx2YWdlZAZ5HQAAGVBpcGUgQ2F0dGxlIFBhc3MgU2FsdmFnZWQGeh0AAAJMRggNMFVEthj00wgIDQDwC7YY9NMIAAoACgAKAeEDAAASAAAA9BsAAAAAAAAGex0AAAg1MjQuMDkwMAZ8HQAAAjAzBn0dAAAxUGlwZSBBcmNoIFNhbHZhZ2VkIENvcnJ1Z2F0ZWQgU3RlZWwgKHJpc2UgeCBzcGFuKQZ+HQAAI1BpcGUgQXJjaCBTYWx2YWdlZCBDb3JydWdhdGVkIFN0ZWVsBn8dAAACTEYIDZ63RrYY9NMICA0A8Au2GPTTCAAKAQoACgHiAwAAEgAAAIc4AAAAAAAABoAdAAAINTI1LjAwMDUGgR0AAAIwMwaCHQAAMUNvcnJ1Z2F0ZWQgQWx1bWluaXVtIEN1bHZlcnQgUGlwZSBSb2NrIEV4Y2F2YXRpb24Ggx0AACdDb3JydWd0ZWQgQWx1bSBDbHZ0IFBpcGUgUm9jayBFeGNhdnRpb24GhB0AAAJDWQgNlO1avdUu2wgIDQDfL73VLtsIAAoACgAKAeMDAAASAAAA9RsAAAAAAAAGhR0AAAg1MjUuMDExMgaGHQAAAjAzBocdAAAoQ3VsdmVydCBQaXBlIENvcnJ1Z2F0ZWQgQWx1bWludW0gMTItSW5jaAaIHQAAJkN1bHZlcnQgUGlwZSBDb3JydWdhdGVkIEFsdW1pbnVtIDEyLUluBokdAAACTEYIDdAZSbYY9NMICA0A+jwuNV/aCAAKAAoACgHkAwAAEgAAAEYwAAAAAAAABoodAAAINTI1LjAxMTUGix0AAAIwMwaMHQAAKEN1bHZlcnQgUGlwZSBDb3JydWdhdGVkIEFsdW1pbnVtIDE1LUluY2gGjR0AACZDdWx2ZXJ0IFBpcGUgQ29ycnVnYXRlZCBBbHVtaW51bSAxNS1JbgaOHQAAAkxGCA3OWlbnGPTTCAgNADLZSjVf2ggACgAKAAoB5QMAABIAAABHMAAAAAAAAAaPHQAACDUyNS4wMTE4BpAdAAACMDMGkR0AAChDdWx2ZXJ0IFBpcGUgQ29ycnVnYXRlZCBBbHVtaW51bSAxOC1JbmNoBpIdAAAmQ3VsdmVydCBQaXBlIENvcnJ1Z2F0ZWQgQWx1bWludW0gMTgtSW4Gkx0AAAJMRggNAL1Y5xj00wgIDQAh9lc1X9oIAAoACgAKAeYDAAASAAAA9hsAAAAAAAAGlB0AAAg1MjUuMDEyMQaVHQAAAjAzBpYdAAAoQ3VsdmVydCBQaXBlIENvcnJ1Z2F0ZWQgQWx1bWludW0gMjEtSW5jaAaXHQAAJkN1bHZlcnQgUGlwZSBDb3JydWdhdGVkIEFsdW1pbnVtIDIxLUluBpgdAAACTEYIDWJ7S7YY9NMICA0A4CV4NV/aCAAKAAoACgHnAwAAEgAAAPcbAAAAAAAABpkdAAAINTI1LjAxMjQGmh0AAAIwMwabHQAAKEN1bHZlcnQgUGlwZSBDb3JydWdhdGVkIEFsdW1pbnVtIDI0LUluY2gGnB0AACZDdWx2ZXJ0IFBpcGUgQ29ycnVnYXRlZCBBbHVtaW51bSAyNC1JbgadHQAAAkxGCA2o3U22GPTTCAgNAF6FuDVf2ggACgAKAAoB6AMAABIAAAD4GwAAAAAAAAaeHQAACDUyNS4wMTMwBp8dAAACMDMGoB0AAChDdWx2ZXJ0IFBpcGUgQ29ycnVnYXRlZCBBbHVtaW51bSAzMC1JbmNoBqEdAAAmQ3VsdmVydCBQaXBlIENvcnJ1Z2F0ZWQgQWx1bWludW0gMzAtSW4Goh0AAAJMRggNDEBQthj00wgIDQDwC7YY9NMIAAoACgAKAekDAAASAAAA+RsAAAAAAAAGox0AAAg1MjUuMDEzNgakHQAAAjAzBqUdAAAoQ3VsdmVydCBQaXBlIENvcnJ1Z2F0ZWQgQWx1bWludW0gMzYtSW5jaAamHQAAJkN1bHZlcnQgUGlwZSBDb3JydWdhdGVkIEFsdW1pbnVtIDM2LUluBqcdAAACTEYIDWaiUrYY9NMICA0A8Au2GPTTCAAKAAoACgHqAwAAEgAAAPobAAAAAAAABqgdAAAINTI1LjAxNDIGqR0AAAIwMwaqHQAAKEN1bHZlcnQgUGlwZSBDb3JydWdhdGVkIEFsdW1pbnVtIDQyLUluY2gGqx0AACZDdWx2ZXJ0IFBpcGUgQ29ycnVnYXRlZCBBbHVtaW51bSA0Mi1JbgasHQAAAkxGCA3KBFW2GPTTCAgNAPALthj00wgACgAKAAoB6wMAABIAAAD7GwAAAAAAAAatHQAACDUyNS4wMTQ4Bq4dAAACMDMGrx0AAChDdWx2ZXJ0IFBpcGUgQ29ycnVnYXRlZCBBbHVtaW51bSA0OC1JbmNoBrAdAAAmQ3VsdmVydCBQaXBlIENvcnJ1Z2F0ZWQgQWx1bWludW0gNDgtSW4GsR0AAAJMRggNJGdXthj00wgIDQDwC7YY9NMIAAoACgAKAewDAAASAAAA/BsAAAAAAAAGsh0AAAg1MjUuMDE1NAazHQAAAjAzBrQdAAAoQ3VsdmVydCBQaXBlIENvcnJ1Z2F0ZWQgQWx1bWludW0gNTQtSW5jaAa1HQAAJkN1bHZlcnQgUGlwZSBDb3JydWdhdGVkIEFsdW1pbnVtIDU0LUluBrYdAAACTEYIDSRnV7YY9NMICA0A8Au2GPTTCAAKAAoACgHtAwAAEgAAAP0bAAAAAAAABrcdAAAINTI1LjAxNjAGuB0AAAIwMwa5HQAAKEN1bHZlcnQgUGlwZSBDb3JydWdhdGVkIEFsdW1pbnVtIDYwLUluY2gGuh0AACZDdWx2ZXJ0IFBpcGUgQ29ycnVnYXRlZCBBbHVtaW51bSA2MC1Jbga7HQAAAkxGCA3sK1y2GPTTCAgNAPALthj00wgACgAKAAoB7gMAABIAAAD+GwAAAAAAAAa8HQAACDUyNS4wMTcyBr0dAAACMDMGvh0AAChDdWx2ZXJ0IFBpcGUgQ29ycnVnYXRlZCBBbHVtaW51bSA3Mi1JbmNoBr8dAAAmQ3VsdmVydCBQaXBlIENvcnJ1Z2F0ZWQgQWx1bWludW0gNzItSW4GwB0AAAJMRggNZI5ethj00wgIDQDwC7YY9NMIAAoACgAKAe8DAAASAAAA/xsAAAAAAAAGwR0AAAg1MjUuMDE4NAbCHQAAAjAzBsMdAAAoQ3VsdmVydCBQaXBlIENvcnJ1Z2F0ZWQgQWx1bWludW0gODQtSW5jaAbEHQAAJkN1bHZlcnQgUGlwZSBDb3JydWdhdGVkIEFsdW1pbnVtIDg0LUluBsUdAAACTEYIDYzwYLYY9NMICA0A8Au2GPTTCAAKAAoACgHwAwAAEgAAAGYtAAAAAAAABsYdAAAINTI1LjAzMTIGxx0AAAIwMwbIHQAAMEFwcm9uIEVuZHdhbGxzIGZvciBDdWx2ZXJ0IFBpcGUgQWx1bWludW0gMTItSW5jaAbJHQAAIkFwcm9uIEVuZHdhbGxzIGZvciBDUCBBbHVtIDEyLUluY2gGyh0AAARFQUNICA0wzCXgGPTTCAgNAE2ixTVf2ggACgAKAAoB8QMAABIAAABnLQAAAAAAAAbLHQAACDUyNS4wMzE1BswdAAACMDMGzR0AADBBcHJvbiBFbmR3YWxscyBmb3IgQ3VsdmVydCBQaXBlIEFsdW1pbnVtIDE1LUluY2gGzh0AACJBcHJvbiBFbmR3YWxscyBmb3IgQ1AgQWx1bSAxNS1JbmNoBs8dAAAERUFDSAgNgC4o4Bj00wgIDYClJtI1X9oIAAoACgAKAfIDAAASAAAAaC0AAAAAAAAG0B0AAAg1MjUuMDMxOAbRHQAAAjAzBtIdAAAwQXByb24gRW5kd2FsbHMgZm9yIEN1bHZlcnQgUGlwZSBBbHVtaW51bSAxOC1JbmNoBtMdAAAiQXByb24gRW5kd2FsbHMgZm9yIENQIEFsdW0gMTgtSW5jaAbUHQAABEVBQ0gIDeSQKuAY9NMICA2AOuHcNV/aCAAKAAoACgHzAwAAEgAAAGktAAAAAAAABtUdAAAINTI1LjAzMjEG1h0AAAIwMwbXHQAAMEFwcm9uIEVuZHdhbGxzIGZvciBDdWx2ZXJ0IFBpcGUgQWx1bWludW0gMjEtSW5jaAbYHQAAIkFwcm9uIEVuZHdhbGxzIGZvciBDUCBBbHVtIDIxLUluY2gG2R0AAARFQUNICA0+8yzgGPTTCAgNgLCR7TVf2ggACgAKAAoB9AMAABIAAABqLQAAAAAAAAbaHQAACDUyNS4wMzI0BtsdAAACMDMG3B0AADBBcHJvbiBFbmR3YWxscyBmb3IgQ3VsdmVydCBQaXBlIEFsdW1pbnVtIDI0LUluY2gG3R0AACJBcHJvbiBFbmR3YWxscyBmb3IgQ1AgQWx1bSAyNC1JbmNoBt4dAAAERUFDSAgNPvMs4Bj00wgIDQDc5Pg1X9oIAAoACgAKAfUDAAASAAAAay0AAAAAAAAG3x0AAAg1MjUuMDMzMAbgHQAAAjAzBuEdAAAwQXByb24gRW5kd2FsbHMgZm9yIEN1bHZlcnQgUGlwZSBBbHVtaW51bSAzMC1JbmNoBuIdAAAiQXByb24gRW5kd2FsbHMgZm9yIENQIEFsdW0gMzAtSW5jaAbjHQAABEVBQ0gIDZhVL+AY9NMICA0AC41hxM3UCAAKAAoACgH2AwAAEgAAAGwtAAAAAAAABuQdAAAINTI1LjAzMzYG5R0AAAIwMwbmHQAAMEFwcm9uIEVuZHdhbGxzIGZvciBDdWx2ZXJ0IFBpcGUgQWx1bWludW0gMzYtSW5jaAbnHQAAIkFwcm9uIEVuZHdhbGxzIGZvciBDUCBBbHVtIDM2LUluY2gG6B0AAARFQUNICA3ytzHgGPTTCAgNgHE4dcTN1AgACgAKAAoB9wMAABIAAABtLQAAAAAAAAbpHQAACDUyNS4wMzQyBuodAAACMDMG6x0AADBBcHJvbiBFbmR3YWxscyBmb3IgQ3VsdmVydCBQaXBlIEFsdW1pbnVtIDQyLUluY2gG7B0AACJBcHJvbiBFbmR3YWxscyBmb3IgQ1AgQWx1bSA0Mi1JbmNoBu0dAAAERUFDSAgNfho04Bj00wgIDQAFFYrEzdQIAAoACgAKAfgDAAASAAAAbi0AAAAAAAAG7h0AAAg1MjUuMDM0OAbvHQAAAjAzBvAdAAAwQXByb24gRW5kd2FsbHMgZm9yIEN1bHZlcnQgUGlwZSBBbHVtaW51bSA0OC1JbmNoBvEdAAAiQXByb24gRW5kd2FsbHMgZm9yIENQIEFsdW0gNDgtSW5jaAbyHQAABEVBQ0gIDaZ8NuAY9NMICA2A4XCuxM3UCAAKAAoACgH5AwAAEgAAAG8tAAAAAAAABvMdAAAINTI1LjAzNTQG9B0AAAIwMwb1HQAAMEFwcm9uIEVuZHdhbGxzIGZvciBDdWx2ZXJ0IFBpcGUgQWx1bWludW0gNTQtSW5jaAb2HQAAIkFwcm9uIEVuZHdhbGxzIGZvciBDUCBBbHVtIDU0LUluY2gG9x0AAARFQUNICA323jjgGPTTCAgNgL+qyMTN1AgACgAKAAoB+gMAABIAAABwLQAAAAAAAAb4HQAACDUyNS4wMzYwBvkdAAACMDMG+h0AADBBcHJvbiBFbmR3YWxscyBmb3IgQ3VsdmVydCBQaXBlIEFsdW1pbnVtIDYwLUluY2gG+x0AACJBcHJvbiBFbmR3YWxscyBmb3IgQ1AgQWx1bSA2MC1JbmNoBvwdAAAERUFDSAgNWkE74Bj00wgIDQD5JNvEzdQIAAoACgAKAfsDAAASAAAAci0AAAAAAAAG/R0AAAg1MjUuMDM3Mgb+HQAAAjAzBv8dAAAwQXByb24gRW5kd2FsbHMgZm9yIEN1bHZlcnQgUGlwZSBBbHVtaW51bSA3Mi1JbmNoBgAeAAAiQXByb24gRW5kd2FsbHMgZm9yIENQIEFsdW0gNzItSW5jaAYBHgAABEVBQ0gIDbSjPeAY9NMICA2AX9DuxM3UCAAKAAoACgH8AwAAEgAAAHEtAAAAAAAABgIeAAAINTI1LjAzODQGAx4AAAIwMwYEHgAAMEFwcm9uIEVuZHdhbGxzIGZvciBDdWx2ZXJ0IFBpcGUgQWx1bWludW0gODQtSW5jaAYFHgAAIkFwcm9uIEVuZHdhbGxzIGZvciBDUCBBbHVtIDg0LUluY2gGBh4AAARFQUNICA1aQTvgGPTTCAgNgLZ2BcXN1AgACgAKAAoB/QMAABIAAABgLAAAAAAAAAYHHgAACDUyNS4wNDg0BggeAAACMDMGCR4AADZTdGVlbCBBcHJvbiBFbmR3YWxscyBmb3IgQWx1bWludW0gQ3VsdmVydCBQaXBlIDg0LUluY2gGCh4AAChTdGVlbCBBcHJvbiBFbmR3YWxscyBmb3IgQWx1bSBDUCA4NC1JbmNoBgseAAAERUFDSAgNqjjn3Rj00wgIDQC9GDdGp9QIAAoACgAKAf4DAAASAAAADzgAAAAAAAAGDB4AAAg1MjYuMDEwMQYNHgAAAjAzBg4eAAAdVGVtcG9yYXJ5IFN0cnVjdHVyZSAoc3RhdGlvbikGDx4AAB1UZW1wb3JhcnkgU3RydWN0dXJlIChzdGF0aW9uKQYQHgAABEVBQ0gIDRa+cz1zLtoICA2AEf5OXDLaCAAKAQoACgH/AwAAEgAAAI4cAAAAAAAABhEeAAAINTI3LjAxNjAGEh4AAAIwMwYTHgAAHVBpcGUgU3RydWN0dXJhbCBQbGF0ZSA2MC1JbmNoBhQeAAAdUGlwZSBTdHJ1Y3R1cmFsIFBsYXRlIDYwLUluY2gGFR4AAAJMRggNwi6ltxj00wgIDQAdPbcY9NMIAAoACgAKAQAEAAASAAAA5RsAAAAAAAAGFh4AAAg1MjcuMDE3MgYXHgAAAjAzBhgeAAAdUGlwZSBTdHJ1Y3R1cmFsIFBsYXRlIDcyLUluY2gGGR4AAB1QaXBlIFN0cnVjdHVyYWwgUGxhdGUgNzItSW5jaAYaHgAAAkxGCA2AViW2GPTTCAgNAPALthj00wgACgAKAAoBAQQAABIAAABKGwAAAAAAAAYbHgAACDUyNy4wMTg0BhweAAACMDMGHR4AAB1QaXBlIFN0cnVjdHVyYWwgUGxhdGUgODQtSW5jaAYeHgAAHVBpcGUgU3RydWN0dXJhbCBQbGF0ZSA4NC1JbmNoBh8eAAACTEYIDRhKD7QY9NMICA0AlqmzGPTTCAAKAAoACgECBAAAEgAAAEsbAAAAAAAABiAeAAAINTI3LjAxOTYGIR4AAAIwMwYiHgAAHVBpcGUgU3RydWN0dXJhbCBQbGF0ZSA5Ni</t>
  </si>
  <si>
    <t>1JbmNoBiMeAAAdUGlwZSBTdHJ1Y3R1cmFsIFBsYXRlIDk2LUluY2gGJB4AAAJMRggNfKwRtBj00wgIDQCWqbMY9NMIAAoACgAKAQMEAAASAAAATBsAAAAAAAAGJR4AAAg1MjcuMDIwOAYmHgAAAjAzBiceAAAeUGlwZSBTdHJ1Y3R1cmFsIFBsYXRlIDEwOC1JbmNoBigeAAAeUGlwZSBTdHJ1Y3R1cmFsIFBsYXRlIDEwOC1JbmNoBikeAAACTEYIDdYOFLQY9NMICA0AlqmzGPTTCAAKAAoACgEEBAAAEgAAAE0bAAAAAAAABioeAAAINTI3LjAyMjAGKx4AAAIwMwYsHgAAHlBpcGUgU3RydWN0dXJhbCBQbGF0ZSAxMjAtSW5jaAYtHgAAHlBpcGUgU3RydWN0dXJhbCBQbGF0ZSAxMjAtSW5jaAYuHgAAAkxGCA0wcRa0GPTTCAgNAJapsxj00wgACgAKAAoBBQQAABIAAABOGwAAAAAAAAYvHgAACDUyNy4wMjMyBjAeAAACMDMGMR4AAB5QaXBlIFN0cnVjdHVyYWwgUGxhdGUgMTMyLUluY2gGMh4AAB5QaXBlIFN0cnVjdHVyYWwgUGxhdGUgMTMyLUluY2gGMx4AAAJMRggNrnrjtBj00wgIDQDD2rQY9NMIAAoACgAKAQYEAAASAAAATxsAAAAAAAAGNB4AAAg1MjcuMDI0NAY1HgAAAjAzBjYeAAAeUGlwZSBTdHJ1Y3R1cmFsIFBsYXRlIDE0NC1JbmNoBjceAAAeUGlwZSBTdHJ1Y3R1cmFsIFBsYXRlIDE0NC1JbmNoBjgeAAACTEYIDf7c5bQY9NMICA0Aw9q0GPTTCAAKAAoACgEHBAAAEgAAAFAbAAAAAAAABjkeAAAINTI3LjAyNTYGOh4AAAIwMwY7HgAAHlBpcGUgU3RydWN0dXJhbCBQbGF0ZSAxNTYtSW5jaAY8HgAAHlBpcGUgU3RydWN0dXJhbCBQbGF0ZSAxNTYtSW5jaAY9HgAAAkxGCA1YP+i0GPTTCAgNAMPatBj00wgACgAKAAoBCAQAABIAAABRGwAAAAAAAAY+HgAACDUyNy4wMjY4Bj8eAAACMDMGQB4AAB5QaXBlIFN0cnVjdHVyYWwgUGxhdGUgMTY4LUluY2gGQR4AAB5QaXBlIFN0cnVjdHVyYWwgUGxhdGUgMTY4LUluY2gGQh4AAAJMRggNsqHqtBj00wgIDQDD2rQY9NMIAAoACgAKAQkEAAASAAAAUhsAAAAAAAAGQx4AAAg1MjcuMDI4MAZEHgAAAjAzBkUeAAAeUGlwZSBTdHJ1Y3R1cmFsIFBsYXRlIDE4MC1JbmNoBkYeAAAeUGlwZSBTdHJ1Y3R1cmFsIFBsYXRlIDE4MC1JbmNoBkceAAACTEYIDbKh6rQY9NMICA0Aw9q0GPTTCAAKAAoACgEKBAAAEgAAAFMbAAAAAAAABkgeAAAINTI3LjAzMDUGSR4AAAIwMwZKHgAAJFBpcGUgQXJjaCBTdHJ1Y3R1cmFsIFBsYXRlIDYtRlQgU3BhbgZLHgAAJFBpcGUgQXJjaCBTdHJ1Y3R1cmFsIFBsYXRlIDYtRlQgU3BhbgZMHgAAAkxGCA0MBO20GPTTCAgNAMPatBj00wgACgAKAAoBCwQAABIAAABUGwAAAAAAAAZNHgAACDUyNy4wMzEwBk4eAAACMDMGTx4AACRQaXBlIEFyY2ggU3RydWN0dXJhbCBQbGF0ZSA3LUZUIFNwYW4GUB4AACRQaXBlIEFyY2ggU3RydWN0dXJhbCBQbGF0ZSA3LUZUIFNwYW4GUR4AAAJMRggNZmbvtBj00wgIDQDD2rQY9NMIAAoACgAKAQwEAAASAAAAVRsAAAAAAAAGUh4AAAg1MjcuMDMxNQZTHgAAAjAzBlQeAAAkUGlwZSBBcmNoIFN0cnVjdHVyYWwgUGxhdGUgOC1GVCBTcGFuBlUeAAAkUGlwZSBBcmNoIFN0cnVjdHVyYWwgUGxhdGUgOC1GVCBTcGFuBlYeAAACTEYIDejI8bQY9NMICA0Aw9q0GPTTCAAKAAoACgENBAAAEgAAAFYbAAAAAAAABlceAAAINTI3LjAzMjAGWB4AAAIwMwZZHgAAJFBpcGUgQXJjaCBTdHJ1Y3R1cmFsIFBsYXRlIDktRlQgU3BhbgZaHgAAJFBpcGUgQXJjaCBTdHJ1Y3R1cmFsIFBsYXRlIDktRlQgU3BhbgZbHgAAAkxGCA0kK/S0GPTTCAgNAMPatBj00wgACgAKAAoBDgQAABIAAABXGwAAAAAAAAZcHgAACDUyNy4wMzI1Bl0eAAACMDMGXh4AACVQaXBlIEFyY2ggU3RydWN0dXJhbCBQbGF0ZSAxMC1GVCBTcGFuBl8eAAAlUGlwZSBBcmNoIFN0cnVjdHVyYWwgUGxhdGUgMTAtRlQgU3BhbgZgHgAAAkxGCA26jfa0GPTTCAgNAMPatBj00wgACgAKAAoBDwQAABIAAABAMAAAAAAAAAZhHgAACDUyNy4wMzMwBmIeAAACMDMGYx4AACVQaXBlIEFyY2ggU3RydWN0dXJhbCBQbGF0ZSAxMS1GVCBTcGFuBmQeAAAlUGlwZSBBcmNoIFN0cnVjdHVyYWwgUGxhdGUgMTEtRlQgU3BhbgZlHgAAAkxGCA0Cb0rnGPTTCAgNACXs5hj00wgACgAKAAoBEAQAABIAAABYGwAAAAAAAAZmHgAACDUyNy4wMzM1BmceAAACMDMGaB4AACVQaXBlIEFyY2ggU3RydWN0dXJhbCBQbGF0ZSAxMi1GVCBTcGFuBmkeAAAlUGlwZSBBcmNoIFN0cnVjdHVyYWwgUGxhdGUgMTItRlQgU3BhbgZqHgAAAkxGCA3O7/i0GPTTCAgNAMPatBj00wgACgAKAAoBEQQAABIAAABZGwAAAAAAAAZrHgAACDUyNy4wMzQwBmweAAACMDMGbR4AACVQaXBlIEFyY2ggU3RydWN0dXJhbCBQbGF0ZSAxMy1GVCBTcGFuBm4eAAAlUGlwZSBBcmNoIFN0cnVjdHVyYWwgUGxhdGUgMTMtRlQgU3BhbgZvHgAAAkxGCA0oUvu0GPTTCAgNAMPatBj00wgACgAKAAoBEgQAABIAAABaGwAAAAAAAAZwHgAACDUyNy4wMzQ1BnEeAAACMDMGch4AACVQaXBlIEFyY2ggU3RydWN0dXJhbCBQbGF0ZSAxNC1GVCBTcGFuBnMeAAAlUGlwZSBBcmNoIFN0cnVjdHVyYWwgUGxhdGUgMTQtRlQgU3BhbgZ0HgAAAkxGCA2CtP20GPTTCAgNAMPatBj00wgACgAKAAoBEwQAABIAAABbGwAAAAAAAAZ1HgAACDUyNy4wMzUwBnYeAAACMDMGdx4AACVQaXBlIEFyY2ggU3RydWN0dXJhbCBQbGF0ZSAxNS1GVCBTcGFuBngeAAAlUGlwZSBBcmNoIFN0cnVjdHVyYWwgUGxhdGUgMTUtRlQgU3BhbgZ5HgAAAkxGCA3cFgC1GPTTCAgNAMPatBj00wgACgAKAAoBFAQAABIAAABcGwAAAAAAAAZ6HgAACDUyNy4wMzU1BnseAAACMDMGfB4AACVQaXBlIEFyY2ggU3RydWN0dXJhbCBQbGF0ZSAxNi1GVCBTcGFuBn0eAAAlUGlwZSBBcmNoIFN0cnVjdHVyYWwgUGxhdGUgMTYtRlQgU3BhbgZ+HgAAAkxGCA3cFgC1GPTTCAgNAMPatBj00wgACgAKAAoBFQQAABIAAABdGwAAAAAAAAZ/HgAACDUyNy4wMzYwBoAeAAACMDMGgR4AACdQaXBlIEFyY2ggU3RydWN0dXJhbCBQbGF0ZSAxNi41LUZUIFNwYW4Ggh4AACdQaXBlIEFyY2ggU3RydWN0dXJhbCBQbGF0ZSAxNi41LUZUIFNwYW4Ggx4AAAJMRggNNnkCtRj00wgIDQDD2rQY9NMIAAoACgAKARYEAAASAAAAiDgAAAAAAAAGhB4AAAg1MzAuMDAwNQaFHgAAAjAzBoYeAAAvQ29ycnVnYXRlZCBQbGFzdGljIEN1bHZlcnQgUGlwZSBSb2NrIEV4Y2F2YXRpb24Ghx4AACdDb3J1Z3RkIFBsYXN0aWMgQ2x2dCBQaXBlIFJvY2sgRXhjdnRpb24GiB4AAAJDWQgNJn1hvdUu2wgIDQDfL73VLtsIAAoACgAKARcEAAASAAAAzhoAAAAAAAAGiR4AAAg1MzAuMDExMgaKHgAAAjAzBoseAAAsQ3VsdmVydCBQaXBlIENvcnJ1Z2F0ZWQgUG9seWV0aHlsZW5lIDEyLUluY2gGjB4AACdDdWx2ZXJ0IFBpcGUgQ29ycnVnYXRlZCBQb2x5ZXRoeWwgMTItSW4GjR4AAAJMRggN+OEBsxj00wgIDYDJIxA2X9oIAAoACgAKARgEAAASAAAAzxoAAAAAAAAGjh4AAAg1MzAuMDExNQaPHgAAAjAzBpAeAAAsQ3VsdmVydCBQaXBlIENvcnJ1Z2F0ZWQgUG9seWV0aHlsZW5lIDE1LUluY2gGkR4AACdDdWx2ZXJ0IFBpcGUgQ29ycnVnYXRlZCBQb2x5ZXRoeWwgMTUtSW4Gkh4AAAJMRggNXEQEsxj00wgIDQAiqBw2X9oIAAoACgAKARkEAAASAAAAQxsAAAAAAAAGkx4AAAg1MzAuMDExOAaUHgAAAjAzBpUeAAAsQ3VsdmVydCBQaXBlIENvcnJ1Z2F0ZWQgUG9seWV0aHlsZW5lIDE4LUluY2gGlh4AACdDdWx2ZXJ0IFBpcGUgQ29ycnVnYXRlZCBQb2x5ZXRoeWwgMTgtSW4Glx4AAAJMRggNBvwAtBj00wgIDQC3Yic2X9oIAAoACgAKARoEAAASAAAARBsAAAAAAAAGmB4AAAg1MzAuMDEyNAaZHgAAAjAzBpoeAAAsQ3VsdmVydCBQaXBlIENvcnJ1Z2F0ZWQgUG9seWV0aHlsZW5lIDI0LUluY2gGmx4AACdDdWx2ZXJ0IFBpcGUgQ29ycnVnYXRlZCBQb2x5ZXRoeWwgMjQtSW4GnB4AAAJMRggNVl4DtBj00wgIDYD+A0E2X9oIAAoACgAKARsEAAASAAAARRsAAAAAAAAGnR4AAAg1MzAuMDEzMAaeHgAAAjAzBp8eAAAsQ3VsdmVydCBQaXBlIENvcnJ1Z2F0ZWQgUG9seWV0aHlsZW5lIDMwLUluY2gGoB4AACdDdWx2ZXJ0IFBpcGUgQ29ycnVnYXRlZCBQb2x5ZXRoeWwgMzAtSW4GoR4AAAJMRggNusAFtBj00wgIDQCWqbMY9NMIAAoACgAKARwEAAASAAAARhsAAAAAAAAGoh4AAAg1MzAuMDEzNgajHgAAAjAzBqQeAAAsQ3VsdmVydCBQaXBlIENvcnJ1Z2F0ZWQgUG9seWV0aHlsZW5lIDM2LUluY2gGpR4AACdDdWx2ZXJ0IFBpcGUgQ29ycnVnYXRlZCBQb2x5ZXRoeWwgMzYtSW4Gph4AAAJMRggNusAFtBj00wgIDQCWqbMY9NMIAAoACgAKAR0EAAASAAAA5y8AAAAAAAAGpx4AAAg1MzAuMTExMgaoHgAAAjAzBqkeAAAtQ3VsdmVydCBQaXBlIENvcnJ1Z2F0ZWQgUG9seXByb3B5bGVuZSAxMi1JbmNoBqoeAAAoQ3VsdmVydCBQaXBlIENvcnJ1Z2F0ZWQgUG9seXByb3B5bCAxMi1JbgarHgAAAkxGCA2MUYnmGPTTCAgNgHS0UTZf2ggACgAKAAoBHgQAABIAAAAiLQAAAAAAAAasHgAACDUzMC4xMTE1Bq0eAAACMDMGrh4AAC1DdWx2ZXJ0IFBpcGUgQ29ycnVnYXRlZCBQb2x5cHJvcHlsZW5lIDE1LUluY2gGrx4AAChDdWx2ZXJ0IFBpcGUgQ29ycnVnYXRlZCBQb2x5cHJvcHlsIDE1LUluBrAeAAACTEYIDeC/lt8Y9NMICA0AcBpwNl/aCAAKAAoACgEfBAAAEgAAAOgvAAAAAAAABrEeAAAINTMwLjExMTgGsh4AAAIwMwazHgAALUN1bHZlcnQgUGlwZSBDb3JydWdhdGVkIFBvbHlwcm9weWxlbmUgMTgtSW5jaAa0HgAAKEN1bHZlcnQgUGlwZSBDb3JydWdhdGVkIFBvbHlwcm9weWwgMTgtSW4GtR4AAAJMRggN5rOL5hj00wgIDQAT/IE2X9oIAAoACgAKASAEAAASAAAA6S8AAAAAAAAGth4AAAg1MzAuMTEyMQa3HgAAAjAzBrgeAAAtQ3VsdmVydCBQaXBlIENvcnJ1Z2F0ZWQgUG9seXByb3B5bGVuZSAyMS1JbmNoBrkeAAAoQ3VsdmVydCBQaXBlIENvcnJ1Z2F0ZWQgUG9seXByb3B5bCAyMS1Jbga6HgAAAkxGCA02Fo7mGPTTCAgNgGuAjjZf2ggACgAKAAoBIQQAABIAAADqLwAAAAAAAAa7HgAACDUzMC4xMTI0BrweAAACMDMGvR4AAC1DdWx2ZXJ0IFBpcGUgQ29ycnVnYXRlZCBQb2x5cHJvcHlsZW5lIDI0LUluY2gGvh4AAChDdWx2ZXJ0IFBpcGUgQ29ycnVnYXRlZCBQb2x5cHJvcHlsIDI0LUluBr8eAAACTEYIDRjakuYY9NMICA0A8TWcNl/aCAAKAAoACgEiBAAAEgAAAOsvAAAAAAAABsAeAAAINTMwLjExMjcGwR4AAAIwMwbCHgAALUN1bHZlcnQgUGlwZSBDb3JydWdhdGVkIFBvbHlwcm9weWxlbmUgMjctSW5jaAbDHgAAKEN1bHZlcnQgUGlwZSBDb3JydWdhdGVkIFBvbHlwcm9weWwgMjctSW4GxB4AAAJMRggNGNqS5hj00wgIDYCOU+YY9NMIAAoACgAKASMEAAASAAAA7C8AAAAAAAAGxR4AAAg1MzAuMTEzMAbGHgAAAjAzBsceAAAtQ3VsdmVydCBQaXBlIENvcnJ1Z2F0ZWQgUG9seXByb3B5bGVuZSAzMC1JbmNoBsgeAAAoQ3VsdmVydCBQaXBlIENvcnJ1Z2F0ZWQgUG9seXByb3B5bCAzMC1JbgbJHgAAAkxGCA18PJXmGPTTCAgNgI5T5hj00wgACgAKAAoBJAQAABIAAADtLwAAAAAAAAbKHgAACDUzMC4xMTM2BsseAAACMDMGzB4AAC1DdWx2ZXJ0IFBpcGUgQ29ycnVnYXRlZCBQb2x5cHJvcHlsZW5lIDM2LUluY2gGzR4AAChDdWx2ZXJ0IFBpcGUgQ29ycnVnYXRlZCBQb2x5cHJvcHlsIDM2LUluBs4eAAACTEYIDdael+YY9NMICA2AjlPmGPTTCAAKAAoACgElBAAAEgAAAFg3AAAAAAAABs8eAAAINTMxLjExMDAG0B4AAAIwMwbRHgAALUNvbmNyZXRlIE1hc29ucnkgQW5jaWxsYXJ5IFN0cnVjdHVyZXMgVHlwZSBOUwbSHgAAKENvbmNyZXRlIE1hc29ucnkgQW5jaWxsYXJ5IFN0cnVjdCBUeXAgTlMG0x4AAAJDWQgNvv2dDgsG2AgIDYDRdg4LBtgIAAoACgAKASYEAAASAAAAWTcAAAAAAAAG1B4AAAg1MzEuMTE0MAbVHgAAAjAzBtYeAAAzU3RlZWwgUmVpbmZvcmNlbWVudCBIUyBBbmNpbGxhcnkgU3RydWN0dXJlcyBUeXBlIE5TBtceAAAnU3RlZWwgUmVpbmYgSFMgQW5jaWxsYXJ5IFN0cnVjdCBUeXBlIE5TBtgeAAACTEIIDXwlTm4LBtgICA2A4dRtCwbYCAAKAAoACgEnBAAAEgAAAFo3AAAAAAAABtkeAAAINTMxLjExNjAG2h4AAAIwMwbbHgAAOlN0ZWVsIFJlaW5mb3JjZW1lbnQgSFMgQ29hdGVkIEFuY2lsbGFyeSBTdHJ1Y3R1cmVzIFR5cGUgTlMG3B4AAChTdGVlbCBSZWluZiBIUyBDb2F0ZWQgQW5jaWwgU3RyY3QgVHlwIE5TBt0eAAACTEIIDWDoZq4LBtgICA2AXzSuCwbYCAAKAAoACgEoBAAAEgAAAF43AAAAAAAABt4eAAAINTMxLjIwMTUG3x4AAAIwMwbgHgAAFkRyaWxsaW5nIFNoYWZ0IDE1LUluY2gG4R4AABZEcmlsbGluZyBTaGFmdCAxNS1JbmNoBuIeAAACTEYIDYq2ccMMBtgICA0Avl3DDAbYCAAKAAoACgEpBAAAEgAAAF03AAAAAAAABuMeAAAINTMxLjIwMjAG5B4AAAIwMwblHgAAFkRyaWxsaW5nIFNoYWZ0IDIwLUluY2gG5h4AABZEcmlsbGluZyBTaGFmdCAyMC1JbmNoBuceAAACTEYIDYDxN4sMBtgICA2A5L2KDAbYCAAKAAoACgEqBAAAEgAAAF83AAAAAAAABugeAAAINTMxLjIwMjQG6R4AAAIwMwbqHgAAFkRyaWxsaW5nIFNoYWZ0IDI0LUluY2gG6x4AABZEcmlsbGluZyBTaGFmdCAyNC1JbmNoBuweAAACTEYIDVCequEMBtgICA0AIyvhDAbYCAAKAAoACgErBAAAEgAAAGA3AAAAAAAABu0eAAAINTMxLjIwMzAG7h4AAAIwMwbvHgAAFkRyaWxsaW5nIFNoYWZ0IDMwLUluY2gG8B4AABZEcmlsbGluZyBTaGFmdCAzMC1JbmNoBvEeAAACTEYIDXhu9vIMBtgICA2AL3TyDAbYCAAKAAoACgEsBAAAEgAAAGE3AAAAAAAABvIeAAAINTMxLjIwMzIG8x4AAAIwMwb0HgAAFkRyaWxsaW5nIFNoYWZ0IDMyLUluY2gG9R4AABZEcmlsbGluZyBTaGFmdCAzMi1JbmNoBvYeAAACTEYIDcaLPAoNBtgICA0AHbMJDQbYCAAKAAoACgEtBAAAEgAAAGI3AAAAAAAABvceAAAINTMxLjIwMzYG+B4AAAIwMwb5HgAAFkRyaWxsaW5nIFNoYWZ0IDM2LUluY2gG+h4AABZEcmlsbGluZyBTaGFmdCAzNi1JbmNoBvseAAACTEYIDeZVBBwNBtgICA0AwJQbDQbYCAAKAAoACgEuBAAAEgAAAGM3AAAAAAAABvweAAAINTMxLjIwNDIG/R4AAAIwMwb+HgAAFkRyaWxsaW5nIFNoYWZ0IDQyLUluY2gG/x4AABZEcmlsbGluZyBTaGFmdCA0Mi1JbmNoBgAfAAACTEYIDdCxEiwNBtgICA2An6wrDQbYCAAKAAoACgEvBAAAEgAAAGQ3AAAAAAAABgEfAAAINTMxLjIwNDgGAh8AAAIwMwYDHwAAFkRyaWxsaW5nIFNoYWZ0IDQ4LUluY2gGBB8AABZEcmlsbGluZyBTaGFmdCA0OC1JbmNoBgUfAAACTEYIDRbaWToNBtgICA2Au/o5DQbYCAAKAAoACgEwBAAAEgAAAGU3AAAAAAAABgYfAAAINTMxLjIwNTQGBx8AAAIwMwYIHwAAFkRyaWxsaW5nIFNoYWZ0IDU0LUluY2gGCR8AABZEcmlsbGluZyBTaGFmdCA1NC1JbmNoBgofAAACTEYIDbA1zEUNBtgICA0A501FDQbYCAAKAAoACgExBAAAEgAAAGY3AAAAAAAABgsfAAAINTMxLjQwMzAGDB8AAAIwMwYNHwAAHEZvdW5kYXRpb24gQ2FtZXJhIFBvbGUgMzAtRlQGDh8AABxGb3VuZGF0aW9uIENhbWVyYSBQb2xlIDMwLUZUBg8fAAAERUFDSAgNMEhm4Q0G2AgIDQCDNLs2X9oIAAoACgAKATIEAAASAAAAZzcAAAAAAAAGEB8AAAg1MzEuNDA1MAYRHwAAAjAzBhIfAAAcRm91bmRhdGlvbiBDYW1lcmEgUG9sZSA1MC1GVAYTHwAAHEZvdW5kYXRpb24gQ2FtZXJhIFBvbGUgNTAtRlQGFB8AAARFQUNICA0oQ+PzDQbYCAgNAPnkyzZf2ggACgAKAAoBMwQAABIAAAC2NwAAAAAAAAYVHwAACDUzMS40MDgwBhYfAAACMDMGFx8AABxGb3VuZGF0aW9uIENhbWVyYSBQb2xlIDgwLUZUBhgfAAAcRm91bmRhdGlvbiBDYW1lcmEgUG9sZSA4MC1GVAYZHwAABEVBQ0gIDUyv+V9GBtgICA0A6AHZNl/aCAAKAAoACgE0BAAAEgAAAGg3AAAAAAAABhofAAAINTMxLjQ1MDAGGx8AAAIwMwYcHwAAJ0ZvdW5kYXRpb24gSGlnaCBNYXN0IDEwMC1GVCAoc3RydWN0dXJlKQYdHwAAJ0ZvdW5kYXRpb24gSGlnaCBNYXN0IDEwMC1GVCAoc3RydWN0dXJlKQYeHwAABEVBQ0gIDTRa2EwQBtgICA2AAnLxNl/aCAAKAQoACgE1BAAAEgAAAGk3AAAAAAAABh8fAAAINTMxLjQ1MTAGIB8AAAIwMwYhHwAAJ0ZvdW5kYXRpb24gSGlnaCBNYXN0IDExMC1GVCAoc3RydWN0dXJlKQYiHwAAJ0ZvdW5kYXRpb24gSGlnaCBNYXN0IDExMC1GVCAoc3RydWN0dXJlKQYjHwAABEVBQ0gIDVoo620QBtgICA2AS/EAN1/aCAAKAQoACgE2BAAAEgAAAGo3AAAAAAAABiQfAAAINTMxLjQ1MjAGJR8AAAIwMwYmHwAAJ0ZvdW5kYXRpb24gSGlnaCBNYXN0IDEyMC1GVCAoc3RydWN0dXJlKQYnHwAAJ0ZvdW5kYXRpb24gSGlnaCBNYXN0IDEyMC1GVCAoc3RydWN0dXJlKQYoHwAABEVBQ0gIDbTbTIEQBtgICA0ApHUNN1/aCAAKAQoACgE3BAAAEgAAAGs3AAAAAAAABikfAAAINTMxLjQ1MzAGKh8AAAIwMwYrHwAAJ0ZvdW5kYXRpb24gSGlnaCBNYXN0IDEzMC1GVCAoc3RydWN0dXJlKQYsHwAAJ0ZvdW5kYXRpb24gSGlnaCBNYXN0IDEzMC1GVCAoc3RydWN0dXJlKQYtHwAABEVBQ0gIDZbPo5AQBtgICA2AFYw8N1/aCAAKAQoACgE4BAAAEgAAAGw3AAAAAAAABi4fAAAINTMxLjQ1NDAGLx8AAAIwMwYwHwAAJ0ZvdW5kYXRpb24gSGlnaCBNYXN0IDE0MC1GVCAoc3RydWN0dXJlKQYxHwAAJ0ZvdW5kYXRpb24gSGlnaCBNYXN0IDE0MC1GVCAoc3RydWN0dXJlKQYyHwAABEVBQ0gIDUYcEZ8QBtgICA0Am0FKN1/aCAAKAQoACgE5BAAAEgAAAG03AAAAAAAABjMfAAAINTMxLjQ1NTAGNB8AAAIwMwY1HwAAJ0ZvdW5kYXRpb24gSGlnaCBNYXN0IDE1MC1GVCAoc3RydWN0dXJlKQY2HwAAJ0ZvdW5kYXRpb24gSGlnaCBNYXN0IDE1MC1GVCAoc3RydWN0dXJlKQY3HwAABEVBQ0gIDZRDeKkQBtgICA2Ap4pbN1/aCAAKAQoACgE6BAAAEgAAAG43AAAAAAAABjgfAAAINTMxLjUxMTAGOR8AAAIwMwY6HwAALUZvdW5kYXRpb24gU2luZ2xlLVNoYWZ0IFR5cGUgTUMtSSAoc3RydWN0dXJlKQY7HwAAKEZuZHRuIFNpbmdsZS1TaGFmdCBUeXBlIE1DLUkgKHN0cnVjdHVyZSkGPB8AAARFQUNICA0cG6iqEQbYCAgNANejqhEG2AgACgEKAAoBOwQAABIAAABvNwAAAAAAAAY9HwAACDUzMS41MTIwBj4fAAACMDMGPx8AAC5Gb3VuZGF0aW9uIFNpbmdsZS1TaGFmdCBUeXBlIE1DLUlJIChzdHJ1Y3R1cmUpBkAfAAAoRm5kdGlvbiBTaW5nbGUtU2hhZnQgVHlwZSBNQy1JSSAoc3RydWN0KQZBHwAABEVBQ0gIDarjeHMSBtgICA0AX+lyEgbYCAAKAQoACgE8BAAAEgAAAHA3AAAAAAAABkIfAAAINTMxLjUxMzAGQx8AAAIwMwZEHwAAL0ZvdW5kYXRpb24gU2luZ2xlLVNoYWZ0IFR5cGUgTUMtSUlJIChzdHJ1Y3R1cmUpBkUfAAAnRm5kdG4gU2luZ2xlLVNoYWZ0IFR5cGUgTUMtSUlJIChzdHJ1Y3QpBkYfAAAERUFDSAgNDPr4pxIG2AgIDYCx9acSBtgIAAoBCgAKAT0EAAASAAAAcTcAAAAAAAAGRx8AAAg1MzEuNTE0MAZIHwAAAjAzBkkfAAAuRm91bmRhdGlvbiBTaW5nbGUtU2hhZnQgVHlwZSBNQy1JViAoc3RydWN0dXJlKQZKHwAAKEZuZHRpb24gU2luZ2xlLVNoYWZ0IFR5cGUgTUMtSVYgKHN0cnVjdCkGSx8AAARFQUNICA3m6ozQEgbYCAgNgKt90BIG2AgACgEKAAoBPgQAABIAAAByNwAAAAAAAAZMHwAACDUzMS41MjEwBk0fAAACMDMGTh8AAC1Gb3VuZGF0aW9uIFNpbmdsZS1TaGFmdCBUeXBlIE1GLUkgKHN0cnVjdHVyZSkGTx8AAChGbmR0biBTaW5nbGUtU2hhZnQgVHlwZSBNRi1JIChzdHJ1Y3R1cmUpBlAfAAAERUFDSAgNatpsGBMG2AgIDYA3BBgTBtgIAAoBCgAKAT8EAAASAAAAczcAAAAAAAAGUR8AAAg1MzEuNTIyMAZSHwAAAjAzBlMfAAAuRm91bmRhdGlvbiBTaW5nbGUtU2hhZnQgVHlwZSBNRi1JSSAoc3RydWN0dXJlKQZUHwAAKEZuZHRpb24gU2luZ2xlLVNoYWZ0IFR5cGUgTUYtSUkgKHN0cnVjdCkGVR8AAARFQUNICA3uJD0zEwbYCAgNAKzWMhMG2AgACgEKAAoBQAQAABIAAAB0NwAAAAAAAAZWHwAACDUzMS41MzEwBlcfAAACMDMGWB8AAC1Gb3VuZGF0aW9uIFNpbmdsZS1TaGFmdCBUeXBlIFRDLUkgKHN0cnVjdHVyZSkGWR8AAChGbmR0biBTaW5nbGUtU2hhZnQgVHlwZSBUQy1JIChzdHJ1Y3R1cmUpBlofAAAERUFDSAgNfGVQVhMG2AgIDYBbAVYTBtgIAAoBCgAKAUEEAAASAAAAdTcAAAAAAAAGWx8AAAg1MzEuNTMyMAZcHwAAAjAzBl0fAAAuRm91bmRhdGlvbiBTaW5nbGUtU2hhZnQgVHlwZSBUQy1JSSAoc3RydWN0dXJlKQZeHwAAKEZuZHRpb24gU2luZ2xlLVNoYWZ0IFR5cGUgVEMtSUkgKHN0cnVjdCkGXx8AAARFQUNICA3YktRwEwbYCAgNANDTcBMG2AgACgEKAAoBQgQAABIAAAB2NwAAAAAAAAZgHwAACDUzMS41MzMwBmEfAAACMDMGYh8AAC9Gb3VuZGF0aW9uIFNpbmdsZS1TaGFmdCBUeXBlIFRDLUlJSSAoc3RydWN0dXJlKQZjHwAAJ0ZuZHRuIFNpbmdsZS1TaGFmdCBUeXBlIFRDLUlJSSAoc3RydWN0KQZkHwAABEVBQ0gIDRSHAYcTBtgICA2AkOGGEwbYCAAKAQoACgFDBAAAEgAAAHc3AAAAAAAABmUfAAAINTMxLjUzNDAGZh8AAAIwMwZnHwAALkZvdW5kYXRpb24gU2luZ2xlLVNoYWZ0IFR5cGUgVEMtSVYgKHN0cnVjdHVyZSkGaB8AAChGbmR0aW9uIFNpbmdsZS1TaGFmdCBUeXBlIFRDLUlWIChzdHJ1Y3QpBmkfAAAERUFDSAgNUDVfmRMG2AgIDQDKW5kTBtgIAAoBCgAKAUQEAAASAAAAeTcAAAAAAAAGah8AAAg1MzEuNTQxMAZrHwAAAjAzBmwfAAAtRm91bmRhdGlvbiBTaW5nbGUtU2hhZnQgVHlwZSBURi1JIChzdHJ1Y3R1cmUpBm0fAAAoRm5kdG4gU2luZ2xlLVNoYWZ0IFR5cGUgVEYtSSAoc3RydWN0dXJlKQZuHwAABEVBQ0gIDZwGuL4TBtgICA0APVC+EwbYCAAKAQoACgFFBAAAEgAAAHo3AAAAAAAABm8fAAAINTMxLjU0MjAGcB8AAAIwMwZxHwAALkZvdW5kYXRpb24gU2luZ2xlLVNoYWZ0IFR5cGUgVEYtSUkgKHN0cnVjdHVyZSkGch8AAChGbmR0aW9uIFNpbmdsZS1TaGFmdCBUeXBlIFRGLUlJIChzdHJ1Y3QpBnMfAAAERUFDSAgNjmiE0BMG2AgIDQDgMdATBtgIAAoBCgAKAUYEAAASAAAAezcAAAAAAAAGdB8AAAg1MzEuNTQzMAZ1HwAAAjAzBnYfAAAvRm91bmRhdGlvbiBTaW5nbGUtU2hhZnQgVHlwZSBURi1JSUkgKHN0cnVjdHVyZSkGdx8AACdGbmR0biBTaW5nbGUtU2hhZnQgVHlwZSBURi1JSUkgKHN0cnVjdCkGeB8AAARFQUNICA2STnPjEwbYCAgNALBE4xMG2AgACgEKAAoBRwQAABIAAAB8NwAAAAAAAAZ5HwAACDUzMS41NDQwBnofAAACMDMGex8AAC5Gb3VuZGF0aW9uIFNpbmdsZS1TaGFmdCBUeXBlIFRGLUlWIChzdHJ1Y3R1cmUpBnwfAAAoRm5kdGlvbiBTaW5nbGUtU2hhZnQgVHlwZSBURi1JViAoc3RydWN0KQZ9HwAABEVBQ0gIDUjrywAUBtgICA2AfnkAFAbYCAAKAQoACgFIBAAAEgAAAH03AAAAAAAABn4fAAAINTMxLjYwMTAGfx8AAAIwMwaAHwAAKkZvdW5kYXRpb24gVHdvLVNoYWZ0IFR5cGUgRkMtSSAoc3RydWN0dXJlKQaBHwAAJUZuZHRuIFR3by1TaGFmdCBUeXBlIEZDLUkgKHN0cnVjdHVyZSkGgh8AAARFQUNICA2Ya6rnFAbYCAgNAAIl5xQG2AgACgEKAAoBSQQAABIAAAB+NwAAAAAAAAaDHwAACDUzMS42MDIwBoQfAAACMDMGhR8AACtGb3VuZGF0aW9uIFR3by1TaGFmdCBUeXBlIEZDLUlJIChzdHJ1Y3R1cmUpBoYfAAAmRm5kdG4gVHdvLVNoYWZ0IFR5cGUgRkMtSUkgKHN0cnVjdHVyZSkGhx8AAARFQUNICA3kHZ4YFQbYCAgNgM2dGBUG2AgACgEKAAoBSgQAABIAAAB/NwAAAAAAAAaIHwAACDUzMS42MTEwBokfAAACMDMGih8AACpGb3VuZGF0aW9uIFR3by1TaGFmdCBUeXBlIEZGLUkgKHN0cnVjdHVyZSkGix8AACVGbmR0biBUd28tU2hhZnQgVHlwZSBGRi1JIChzdHJ1Y3R1cmUpBowfAAAERUFDSAgNxIVePRUG2AgIDQCq+TwVBtgIAAoBCgAKAUsEAAASAAAAgDcAAAAAAAAGjR8AAAg1MzEuNjEyMAaOHwAAAjAzBo8fAAArRm91bmRhdGlvbiBUd28tU2hhZnQgVHlwZSBGRi1JSSAoc3RydWN0dXJlKQaQHwAAJkZuZHRuIFR3by1TaGFmdCBUeXBlIEZGLUlJIChzdHJ1Y3R1cmUpBpEfAAAERUFDSAgNNAE/UxUG2AgIDYBqB1MVBtgIAAoBCgAKAUwEAAASAAAAgTcAAAAAAAAGkh8AAAg1MzEuNjEzMAaTHwAAAjAzBpQfAAAsRm91bmRhdGlvbiBUd28tU2hhZnQgVHlwZSBGRi1JSUkgKHN0cnVjdHVyZSkGlR8AACdGbmR0biBUd28tU2hhZnQgVHlwZSBGRi1JSUkgKHN0cnVjdHVyZSkGlh8AAARFQUNICA2M5e51FQbYCAgNgIOZdRUG2AgACgEKAAoBTQQAABIAAACCNwAAAAAAAAaXHwAACDUzMS42MTQwBpgfAAACMDMGmR8AACtGb3VuZGF0aW9uIFR3by1TaGFmdCBUeXBlIEZGLUlWIChzdHJ1Y3R1cmUpBpofAAAmRm5kdG4gVHdvLVNoYWZ0IFR5cGUgRkYtSVYgKHN0cnVjdHVyZSkGmx8AAARFQUNICA04cHKOFQbYCAgNAJ4JjhUG2AgACgEKAAoBTgQAABIAAACDNwAAAAAAAAacHwAACDUzMS42MTUwBp0fAAACMDMGnh8AACpGb3VuZGF0aW9uIFR3by1TaGFmdCBUeXBlIEZGLVYgKHN0cnVjdHVyZSkGnx8AACVGbmR0biBUd28tU2hhZnQgVHlwZSBGRi1WIChzdHJ1Y3R1cmUpBqAfAAAERUFDSAgNxpVDoBUG2AgIDQBB658VBtgIAAoBCgAKAU8EAAASAAAAhDcAAAAAAAAGoR8AAAg1MzEuODk5MAaiHwAAAjAzBqMfAAAlQW5jaG9yIEFzc2VtYmxpZXMgUG9sZXMgb24gU3RydWN0dXJlcwakHwAAJUFuY2hvciBBc3NlbWJsaWVzIFBvbGVzIG9uIFN0cnVjdHVyZXMGpR8AAARFQUNICA0MaI93FgbYCAgNgHedbjdf2ggACgAKAAoBUAQAABIAAACFNwAAAAAAAAamHwAACDUzMi40NTAwBqcfAAACMDMGqB8AABxIaWdoIE1hc3QgMTAwLUZUIChzdHJ1Y3R1cmUpBqkfAAAcSGlnaCBNYXN0IDEwMC1GVCAoc3RydWN0dXJlKQaqHwAABEVBQ0gIDcBpy7cWBtgICA2AUsM00c3YCAAKAQoACgFRBAAAEgAAAIY3AAAAAAAABqsfAAAINTMyLjQ1MTAGrB8AAAIwMwatHwAAHEhpZ2ggTWFzdCAxMTAtRlQgKHN0cnVjdHVyZSkGrh8AABxIaWdoIE1hc3QgMTEwLUZUIChzdHJ1Y3R1cmUpBq8fAAAERUFDSAgNpDfdxhYG2AgIDQDpgWlnztgIAAoBCgAKAVIEAAASAAAAhzcAAAAAAAAGsB8AAAg1MzIuNDUyMAaxHwAAAjAzBrIfAAAcSGlnaCBNYXN0IDEyMC1GVCAoc3RydWN0dXJlKQazHwAAHEhpZ2ggTWFzdCAxMjAtRlQgKHN0cnVjdHVyZSkGtB8AAARFQUNICA1WCrLRFgbYCAgNgNew0RYG2AgACgEKAAoBUwQAABIAAACINwAAAAAAAAa1HwAACDUzMi40NTMwBrYfAAACMDMGtx8AABxIaWdoIE1hc3QgMTMwLUZUIChzdHJ1Y3R1cmUpBrgfAAAcSGlnaCBNYXN0IDEzMC1GVCAoc3RydWN0dXJlKQa5HwAABEVBQ0gIDaSjbfwWBtgICA2AFNV0Z87YCAAKAQoACgFUBAAAEgAAAIk3AAAAAAAABrofAAAINTMyLjQ1NDAGux8AAAIwMwa8HwAAHEhpZ2ggTWFzdCAxNDAtRlQgKHN0cnVjdHVyZSkGvR8AABxIaWdoIE1hc3QgMTQwLUZUIChzdHJ1Y3R1cmUpBr4fAAAERUFDSAgNushBEBcG2AgIDYC3toZnztgIAAoBCgAKAVUEAAASAAAAijcAAAAAAAAGvx8AAAg1MzIuNDU1MAbAHwAAAjAzBsEfAAAcSGlnaCBNYXN0IDE1MC1GVCAoc3RydWN0dXJlKQbCHwAAHEhpZ2ggTWFzdCAxNTAtRlQgKHN0cnVjdHVyZSkGwx8AAARFQUNICA32kjsfFwbYCAgNgHmikmfO2AgACgEKAAoBVgQAABIAAACLNwAAAAAAAAbEHwAACDUzMi41MDAwBsUfAAACMDMGxh8AACJTaWduIFN0cnVjdHVyZSBNb3VudGVkIChzdHJ1Y3R1cmUpBscfAAAiU2lnbiBTdHJ1Y3R1cmUgTW91bnRlZCAoc3RydWN0dXJlKQbIHwAABEVBQ0gIDejkjm4XBtgICA2AaL+fZ87YCAAKAQoACgFXBAAAEgAAAIw3AAAAAAAABskfAAAINTMyLjUwMjAGyh8AAAIwMwbLHwAAIEJ1dHRlcmZseSAyLUNob3JkIE5TIChzdHJ1Y3R1cmUpBswfAAAgQnV0dGVyZmx5IDItQ2hvcmQgTlMgKHN0cnVjdHVyZSkGzR8AAARFQUNICA3AVijtGQbYCAgNgP15qmfO2AgACgEKAAoBWAQAABIAAACNNwAAAAAAAAbOHwAACDUzMi41MDQwBs8fAAACMDMG0B8AACBCdXR0ZXJmbHkgNC1DaG9yZCBOUyAoc3RydWN0dXJlKQbRHwAAIEJ1dHRlcmZseSA0LUNob3JkIE5TIChzdHJ1Y3R1cmUpBtIfAAAERUFDSAgN2vr4AxoG2AgIDYDNjL1nztgIAAoBCgAKAVkEAAASAAAAjjcAAAAAAAAG0x8AAAg1MzIuNTEwMAbUHwAAAjAzBtUfAAAnTW9ub3R1YmUgQ2FudGlsZXZlciBUeXBlIE5TIChzdHJ1Y3R1cmUpBtYfAAAnTW9ub3R1YmUgQ2FudGlsZXZlciBUeXBlIE5TIChzdHJ1Y3R1cmUpBtcfAAAERUFDSAgNEGSJWxoG2AgIDYBDPc5nztgIAAoBCgAKAVoEAAASAAAAjzcAAAAAAAAG2B8AAAg1MzIuNTExMAbZHwAAAjAzBtofAAAmTW9ub3R1YmUgQ2FudGlsZXZlciBUeXBlIEkgKHN0cnVjdHVyZSkG2x8AACZNb25vdHViZSBDYW50aWxldmVyIFR5cGUgSSAoc3RydWN0dXJlKQbcHwAABEVBQ0gIDWLesmoaBtgICA2AE1DhZ87YCAAKAQoACgFbBAAAEgAAAJA3AAAAAAAABt0fAAAINTMyLjUxMjAG3h8AAAIwMwbfHwAAJ01vbm90dWJlIENhbnRpbGV2ZXIgVHlwZSBJSSAoc3RydWN0dXJlKQbgHwAAJ01vbm90dWJlIENhbnRpbGV2ZXIgVHlwZSBJSSAoc3RydWN0dXJlKQbhHwAABEVBQ0gIDUYrtHkaBtgICA2AqArsZ87YCAAKAQoACgFcBAAAEgAAAJE3AAAAAAAABuIfAAAINTMyLjUxMzAG4x8AAAIwMwbkHwAAKE1vbm90dWJlIENhbnRpbGV2ZXIgVHlwZSBJSUkgKHN0cnVjdHVyZSkG5R8AAChNb25vdHViZSBDYW50aWxldmVyIFR5cGUgSUlJIChzdHJ1Y3R1cmUpBuYfAAAERUFDSAgN6lDfiRoG2AgIDQCnLPZnztgIAAoBCgAKAV0EAAASAAAAkjcAAAAAAAAG5x8AAAg1MzIuNTE0MAboHwAAAjAzBukfAAAnTW9ub3R1YmUgQ2FudGlsZXZlciBUeXBlIElWIChzdHJ1Y3R1cmUpBuofAAAnTW9ub3R1YmUgQ2FudGlsZXZlciBUeXBlIElWIChzdHJ1Y3R1cmUpBusfAAAERUFDSAgNdp59mRoG2AgIDYClTgBoztgIAAoBCgAKAV4EAAASAAAAkzcAAAAAAAAG7B8AAAg1MzIuNTIwMAbtHwAAAjAzBu4fAAAmTW9ub3R1YmUgRnVsbCBTcGFuIFR5cGUgTlMgKHN0cnVjdHVyZSkG7x8AACZNb25vdHViZSBGdWxsIFNwYW4gVHlwZSBOUyAoc3RydWN0dXJlKQbwHwAABEVBQ0gIDaZp4LMaBtgICA0A/tIMaM7YCAAKAQoACgFfBAAAEgAAAJQ3AAAAAAAABvEfAAAINTMyLjUyMTAG8h8AAAIwMwbzHwAAJU1vbm90dWJlIEZ1bGwgU3BhbiBUeXBlIEkgKHN0cnVjdHVyZSkG9B8AACVNb25vdHViZSBGdWxsIFNwYW4gVHlwZSBJIChzdHJ1Y3R1cmUpBvUfAAAERUFDSAgNdr6ywRoG2AgIDYD89BZoztgIAAoBCgAKAWAEAAASAAAAlTcAAAAAAAAG9h8AAAg1MzIuNTIyMAb3HwAAAjAzBvgfAAAmTW9ub3R1YmUgRnVsbCBTcGFuIFR5cGUgSUkgKHN0cnVjdHVyZSkG+R8AACZNb25vdHViZSBGdWxsIFNwYW4gVHlwZSBJSSAoc3RydWN0dXJlKQb6HwAABEVBQ0gIDdgCC9IaBtgICA2Aka8haM7YCAAKAQoACgFhBAAAEgAAAJY3AAAAAAAABvsfAAAINTMyLjUzMDAG/B8AAAIwMwb9HwAALFRydXNzIENhbnRpbGV2ZXIgMi1DaG9yZCBUeXBlIE5TIChzdHJ1Y3R1cmUpBv4fAAAnVHJ1c3MgQ2FudGlsdnIgMi1DaG9yZCBUeXBlIE5TIChzdHJ1Y3QpBv8fAAAERUFDSAgNZm+0QRsG2AgIDYAmaixoztgIAAoBCgAKAWIEAAASAAAAlzcAAAAAAAAGACAAAAg1MzIuNTMxMAYBIAAAAjAzBgIgAAArVHJ1c3MgQ2FudGlsZXZlciAyLUNob3JkIFR5cGUgSSAoc3RydWN0dXJlKQYDIAAAKFRydXNzIENhbnRpbGV2ZXIgMi1DaG9yZCBUeXBlIEkgKHN0cnVjdCkGBCAAAARFQUNICA0IkP1iGwbYCAgNAFK9N2jO2AgACgEKAAoBYwQAABIAAACYNwAAAAAAAAYFIAAACDUzMi41MzIwBgYgAAACMDMGByAAACxUcnVzcyBDYW50aWxldmVyIDItQ2hvcmQgVHlwZSBJSSAoc3RydWN0dXJlKQYIIAAAKFRydXNzIENhbnRpbGV2ciAyLUNob3JkIFR5cGUgSUkgKHN0cnVjdCkGCSAAAARFQUNICA0engN/GwbYCAgNgFDfQWjO2AgACgEKAAoBZAQAABIAAACZNwAAAAAAAAYKIAAACDUzMi41MzMwBgsgAAACMDMGDCAAAC1UcnVzcyBDYW50aWxldmVyIDItQ2hvcmQgVHlwZSBJSUkgKHN0cnVjdHVyZSkGDSAAAChUcnVzcyBDYW50aWx2ciAyLUNob3JkIFR5cGUgSUlJIChzdHJ1Y3QpBg4gAAAERUFDSAgN+pHrmRsG2AgIDQBPAUxoztgIAAoBCgAKAWUEAAASAAAAmjcAAAAAAAAGDyAAAAg1MzIuNTM0MAYQIAAAAjAzBhEgAAAsVHJ1c3MgQ2FudGlsZXZlciAyLUNob3JkIFR5cGUgSVYgKHN0cnVjdHVyZSkGEiAAAChUcnVzcyBDYW50aWxldnIgMi1DaG9yZCBUeXBlIElWIChzdHJ1Y3QpBhMgAAAERUFDSAgNfH4+sBsG2AgIDYBNI1ZoztgIAAoBCgAKAWYEAAASAAAAmzcAAAAAAAAGFCAAAAg1MzIuNTQwMAYVIAAAAjAzBhYgAAArVHJ1c3MgRnVsbCBTcGFuIDItQ2hvcmQgVHlwZSBOUyAoc3RydWN0dXJlKQYXIAAAKFRydXNzIEZ1bGwgU3BhbiAyLUNob3JkIFR5cGUgSVYgKHN0cnVjdCkGGCAAAARFQUNICA1QJ/XvGwbYCAgNgA8PYmjO2AgACgEKAAoBZwQAABIAAACcNwAAAAAAAAYZIAAACDUzMi41NDEwBhogAAACMDMGGyAAACpUcnVzcyBGdWxsIFNwYW4gMi1DaG9yZCBUeXBlIEkgKHN0cnVjdHVyZSkGHCAAACdUcnVzcyBGdWxsIFNwYW4gMi1DaG9yZCBUeXBlIEkgKHN0cnVjdCkGHSAAAARFQUNICA1KqUNNHAbYCAgNAJXEb2jO2AgACgEKAAoBaAQAABIAAACdNwAAAAAAAAYeIAAACDUzMi41NDIwBh8gAAACMDMGICAAACtUcnVzcyBGdWxsIFNwYW4gMi1DaG9yZCBUeXBlIElJIChzdHJ1Y3R1cmUpBiEgAAAoVHJ1c3MgRnVsbCBTcGFuIDItQ2hvcmQgVHlwZSBJSSAoc3RydWN0KQYiIAAABEVBQ0gIDd7X8XIcBtgICA0AvzmFaM7YCAAKAQoACgFpBAAAEgAAAJ43AAAAAAAABiMgAAAINTMyLjU0MzAGJCAAAAIwMwYlIAAALFRydXNzIEZ1bGwgU3BhbiAyLUNob3JkIFR5cGUgSUlJIChzdHJ1Y3R1cmUpBiYgAAAoVHJ1c3MgRnVsbCBTcGFuIDItQ2hvcmQgVHlwIElJSSAoc3RydWN0KQYnIAAABEVBQ0gIDWAKb4wcBtgICA2AvVuPaM7YCAAKAQoACgFqBAAAEgAAAJ83AAAAAAAABiggAAAINTMyLjU0NDAGKSAAAAIwMwYqIAAAK1RydXNzIEZ1bGwgU3BhbiAyLUNob3JkIFR5cGUgSVYgKHN0cnVjdHVyZSkGKyAAAChUcnVzcyBGdWxsIFNwYW4gMi1DaG9yZCBUeXBlIElWIChzdHJ1Y3QpBiwgAAAERUFDSAgNfmv0qhwG2AgIDYCseJxoztgIAAoBCgAKAWsEAAASAAAAoDcAAAAAAAAGLSAAAAg1MzIuNjAwMAYuIAAAAjAzBi8gAAAsVHJ1c3MgQ2FudGlsZXZlciA0LUNob3JkIFR5cGUgTlMgKHN0cnVjdHVyZSkGMCAAACdUcnVzcyBDYW50aWx2ciA0LUNob3JkIFR5cGUgTlMgKHN0cnVjdCkGMSAAAARFQUNICA0c14/7HAbYCAgNgEEzp2jO2AgACgEKAAoBbAQAABIAAAChNwAAAAAAAAYyIAAACDUzMi42MDEwBjMgAAACMDMGNCAAACtUcnVzcyBDYW50aWxldmVyIDQtQ2hvcmQgVHlwZSBJIChzdHJ1Y3R1cmUpBjUgAAAoVHJ1c3MgQ2FudGlsZXZlciA0LUNob3JkIFR5cGUgSSAoc3RydWN0KQY2IAAABEVBQ0gIDYKyVRcdBtgICA2AMFC0aM7YCAAKAQoACgFtBAAAEgAAAKI3AAAAAAAABjcgAAAINTMyLjYwMjAGOCAAAAIwMwY5IAAALFRydXNzIENhbnRpbGV2ZXIgNC1DaG9yZCBUeXBlIElJIChzdHJ1Y3R1cmUpBjogAAAoVHJ1c3MgQ2FudGlsZXZyIDQtQ2hvcmQgVHlwZSBJSSAoc3RydWN0KQY7IAAABEVBQ0gIDUS8sSsdBtgICA0AL3K+aM7YCAAKAQoACgFuBAAAEgAAAKM3AAAAAAAABjwgAAAINTMyLjYxMDAGPSAAAAIwMwY+IAAAK1RydXNzIEZ1bGwgU3BhbiA0LUNob3JkIFR5cGUgTlMgKHN0cnVjdHVyZSkGPyAAAChUcnVzcyBGdWxsIFNwYW4gNC1DaG9yZCBUeXBlIElWIChzdHJ1Y3QpBkAgAAAERUFDSAgN8ky7Vh0G2AgIDYC0J8xoztgIAAoBCgAKAW8EAAASAAAApDcAAAAAAAAGQSAAAAg1MzIuNjExMAZCIAAAAjAzBkMgAAAqVHJ1c3MgRnVsbCBTcGFuIDQtQ2hvcmQgVHlwZSBJIChzdHJ1Y3R1cmUpBkQgAAAnVHJ1c3MgRnVsbCBTcGFuIDQtQ2hvcmQgVHlwZSBJIChzdHJ1Y3QpBkUgAAAERUFDSAgNkkkKfx0G2AgIDQDgetdoztgIAAoBCgAKAXAEAAASAAAApTcAAAAAAAAGRiAAAAg1MzIuNjEyMAZHIAAAAjAzBkggAAArVHJ1c3MgRnVsbCBTcGFuIDQtQ2hvcmQgVHlwZSBJSSAoc3RydWN0dXJlKQZJIAAAKFRydXNzIEZ1bGwgU3BhbiA0LUNob3JkIFR5cGUgSUkgKHN0cnVjdCkGSiAAAARFQUNICA2imsGYHQbYCAgNgGUw5WjO2AgACgEKAAoBcQQAABIAAACmNwAAAAAAAAZLIAAACDUzMi42MTMwBkwgAAACMDMGTSAAACxUcnVzcyBGdWxsIFNwYW4gNC1DaG9yZCBUeXBlIElJSSAoc3RydWN0dXJlKQZOIAAAKFRydXNzIEZ1bGwgU3BhbiA0LUNob3JkIFR5cCBJSUkgKHN0cnVjdCkGTyAAAARFQUNICA2g656tHQbYCAgNgIF+82jO2AgACgEKAAoBcgQAABIAAACnNwAAAAAAAAZQIAAACDUzMi42MTQwBlEgAAACMDMGUiAAACtUcnVzcyBGdWxsIFNwYW4gNC1DaG9yZCBUeXBlIElWIChzdHJ1Y3R1cmUpBlMgAAAoVHJ1c3MgRnVsbCBTcGFuIDQtQ2hvcmQgVHlwZSBJViAoc3RydWN0KQZUIAAABEVBQ0gIDbiprMkdBtgICA0A2gIAac7YCAAKAQoACgFzBAAAEgAAAKg3AAAAAAAABlUgAAAINTMyLjYxNTAGViAAAAIwMwZXIAAAKlRydXNzIEZ1bGwgU3BhbiA0LUNob3JkIFR5cGUgViAoc3RydWN0dXJlKQZYIAAAJ1RydXNzIEZ1bGwgU3BhbiA0LUNob3JkIFR5cGUgViAoc3RydWN0KQZZIAAABEVBQ0gIDSDw5N0dBtgICA0AI4IPac7YCAAKAQoACgF0BAAAEgAAALw3AAAAAAAABlogAAAKNTQxLjAyMDAuUwZbIAAAAjAzBlwgAAA4Tm9pc2UgQmFycmllcnMgU2luZ2xlLVNpZGVkIFNvdW5kIEFic29ycHRpdmUgKHN0cnVjdHVyZSkGXSAAACJOb2lzZSBCYXJyaWVycyBTUyBTb3VuZCBBYnNvcnB0aXZlBl4gAAACU0YIDRq9H85uuNgICA2AKKaHN1/aCAAKAQoACgF1BAAAEgAAAL03AAAAAAAABl8gAAAKNTQxLjAzMDAuUwZgIAAAAjAzBmEgAAA4Tm9pc2UgQmFycmllcnMgRG91YmxlLVNpZGVkIFNvdW5kIEFic29ycHRpdmUgKHN0cnVjdHVyZSkGYiAAACJOb2lzZSBCYXJyaWVycyBEUyBTb3VuZCBBYnNvcnB0aXZlBmMgAAACU0YIDfoPtEJvuNgICA2ABuChN1/aCAAKAQoACgF2BAAAEgAAAL43AAAAAAAABmQgAAAKNTQxLjA0MDAuUwZlIAAAAjAzBmYgAAApTm9pc2UgQmFycmllcnMgTm9uLUFic29ycHRpdmUgKHN0cnVjdHVyZSkGZyAAACVOb2lzZSBCYXJyaWVycyBOb24tQWJzb3JwdGl2ZSAoc3RydWMpBmggAAACU0YIDZ5TyWNvuNgICA0AEymzN1/aCAAKAQoACgF3BAAAEgAAAL83AAAAAAAABmkgAAAKNTQyLjEwMDAuUwZqIAAAAjAzBmsgAAAlUHJlY2FzdCBQYW5lbHMgZm9yIFNvbGRpZXIgUGlsZSBXYWxscwZsIAAAJVByZWNhc3QgUGFuZWxzIGZvciBTb2xkaWVyIFBpbGUgV2FsbHMGbSAAAAJTRggN5s8Szm+42AgIDYCH+803X9oIAAoACgAKAXgEAAASAAAA6isAAAAAAAAGbiAAAAg1NTAuMDAxMAZvIAAAAjAzBnAgAAAjUHJlLUJvcmluZyBVbmNvbnNvbGlkYXRlZCBNYXRlcmlhbHMGcSAAACNQcmUtQm9yaW5nIFVuY29uc29saWRhdGVkIE1hdGVyaWFscwZyIAAAAkxGCA3EvcbcGPTTCAgNAJAx3Bj00wgACgAKAAoBeQQAABIAAADrKwAAAAAAAAZzIAAACDU1MC4wMDIwBnQgAAACMDMGdSAAAClQcmUtQm9yaW5nIFJvY2sgb3IgQ29uc29saWRhdGVkIE1hdGVyaWFscwZ2IAAAKFByZS1Cb3JpbmcgUm9jayBvciBDb25zb2xpZGF0ZWQgTWF0ZXJpYWwGdyAAAAJMRggNFCDJ3Bj00wgIDQCQMdwY9NMIAAoACgAKAXoEAAASAAAA7CsAAAAAAAAGeCAAAAg1NTAuMDUwMAZ5IAAAAjAzBnogAAALUGlsZSBQb2ludHMGeyAAAAtQaWxlIFBvaW50cwZ8IAAABEVBQ0gIDXiCy9wY9NMICA2AJsrcGPTTCAAKAAoACgF7BAAAEgAAAO0rAAAAAAAABn0gAAAINTUwLjA2MDAGfiAAAAIwMwZ/IAAADlBpbGUgUmVkcml2aW5nBoAgAAAOUGlsZSBSZWRyaXZpbmcGgSAAAARFQUNICA3I5M3cGPTTCAgNgCbK3Bj00wgACgAKAAoBfAQAABIAAADuKwAAAAAAAAaCIAAACDU1MC4xMTAwBoMgAAACMDMGhCAAAB9QaWxpbmcgU3RlZWwgSFAgMTAtSW5jaCBYIDQyIExiBoUgAAAfUGlsaW5nIFN0ZWVsIEhQIDEwLUluY2ggWCA0MiBMYgaGIAAAAkxGCA0iR9DcGPTTCAgNgCbK3Bj00wgACgAKAAoBfQQAABIAAADvKwAAAAAAAAaHIAAACDU1MC4xMTIwBoggAAACMDMGiSAAAB9QaWxpbmcgU3RlZWwgSFAgMTItSW5jaCBYIDUzIExiBoogAAAfUGlsaW5nIFN0ZWVsIEhQIDEyLUluY2ggWCA1MyBMYgaLIAAAAkxGCA38WePcGPTTCAgNgCbK3Bj00wgACgAKAAoBfgQAABIAAADwKwAAAAAAAAaMIAAACDU1MC4xMTI1Bo0gAAACMDMGjiAAAB9QaWxpbmcgU3RlZWwgSFAgMTItSW5jaCBYIDc0IExiBo8gAAAfUGlsaW5nIFN0ZWVsIEhQIDEyLUluY2ggWCA3NCBMYgaQIAAAAkxGCA1MvOXcGPTTCAgNgCbK3Bj00wgACgAKAAoBfwQAABIAAADxKwAAAAAAAAaRIAAACDU1MC4xMTQwBpIgAAACMDMGkyAAAB9QaWxpbmcgU3RlZWwgSFAgMTQtSW5jaCBYIDczIExiBpQgAAAfUGlsaW5nIFN0ZWVsIEhQIDE0LUluY2ggWCA3MyBMYgaVIAAAAkxGCA2cHujcGPTTCAgNgCbK3Bj00wgACgAKAAoBgAQAABIAAADyKwAAAAAAAAaWIAAACDU1MC4yMTAyBpcgAAACMDMGmCAAACdQaWxpbmcgQ0lQIENvbmNyZXRlIDEwIDMvNCBYIDAuMjE5LUluY2gGmSAAACdQaWxpbmcgQ0lQIENvbmNyZXRlIDEwIDMvNCBYIDAuMjE5LUluY2gGmiAAAAJMRggNZOPs3Bj00wgIDYAmytwY9NMIAAoACgAKAYEEAAASAAAA8ysAAAAAAAAGmyAAAAg1NTAuMjEwNAacIAAAAjAzBp0gAAAmUGlsaW5nIENJUCBDb25jcmV0ZSAxMCAzLzQgWCAwLjI1LUluY2gGniAAACZQaWxpbmcgQ0lQIENvbmNyZXRlIDEwIDMvNCBYIDAuMjUtSW5jaAafIAAAAkxGCA2qRe/cGPTTCAgNgCbK3Bj00wgACgAKAAoBggQAABIAAAD0KwAAAAAAAAagIAAACDU1MC4yMTA2BqEgAAACMDMGoiAAACdQaWxpbmcgQ0lQIENvbmNyZXRlIDEwIDMvNCBYIDAuMzY1LUluY2gGoyAAACdQaWxpbmcgQ0lQIENvbmNyZXRlIDEwIDMvNCBYIDAuMzY1LUluY2gGpCAAAAJMRggN+qfx3Bj00wgIDYAmytwY9NMIAAoACgAKAYMEAAASAAAA9SsAAAAAAAAGpSAAAAg1NTAuMjEwOAamIAAAAjAzBqcgAAAmUGlsaW5nIENJUCBDb25jcmV0ZSAxMCAzLzQgWCAwLjUwLUluY2gGqCAAACZQaWxpbmcgQ0lQIENvbmNyZXRlIDEwIDMvNCBYIDAuNTAtSW5jaAapIAAAAkxGCA36p/HcGPTTCAgNgCbK3Bj00wgACgAKAAoBhAQAABIAAAD2KwAAAAAAAAaqIAAACDU1MC4yMTIyBqsgAAACMDMGrCAAACdQaWxpbmcgQ0lQIENvbmNyZXRlIDEyIDMvNCBYIDAuMjE5LUluY2gGrSAAACdQaWxpbmcgQ0lQIENvbmNyZXRlIDEyIDMvNCBYIDAuMjE5LUluY2gGriAAAAJMRggNzGz23Bj00wgIDYAmytwY9NMIAAoACgAKAYUEAAASAAAA9ysAAAAAAAAGryAAAAg1NTAuMjEyNAawIAAAAjAzBrEgAAAmUGlsaW5nIENJUCBDb25jcmV0ZSAxMiAzLzQgWCAwLjI1LUluY2gGsiAAACZQaWxpbmcgQ0lQIENvbmNyZXRlIDEyIDMvNCBYIDAuMjUtSW5jaAazIAAAAkxGCA3MbPbcGPTTCAgNgCbK3Bj00wgACgAKAAoBhgQAABIAAAD4KwAAAAAAAAa0IAAACDU1MC4yMTI2BrUgAAACMDMGtiAAACdQaWxpbmcgQ0lQIENvbmNyZXRlIDEyIDMvNCBYIDAuMzc1LUluY2gGtyAAACdQaWxpbmcgQ0lQIENvbmNyZXRlIDEyIDMvNCBYIDAuMzc1LUluY2gGuCAAAAJMRggNHM/43Bj00wgIDYAmytwY9NMIAAoACgAKAYcEAAASAAAA+SsAAAAAAAAGuSAAAAg1NTAuMjEyOAa6IAAAAjAzBrsgAAAmUGlsaW5nIENJUCBDb25jcmV0ZSAxMiAzLzQgWCAwLjUwLUluY2gGvCAAACZQaWxpbmcgQ0lQIENvbmNyZXRlIDEyIDMvNCBYIDAuNTAtSW5jaAa9IAAAAkxGCA12MfvcGPTTCAgNgCbK3Bj00wgACgAKAAoBiAQAABIAAAD6KwAAAAAAAAa+IAAACDU1MC4yMTQyBr8gAAACMDMGwCAAACNQaWxpbmcgQ0lQIENvbmNyZXRlIDE0IFggMC4yMTktSW5jaAbBIAAAI1BpbGluZyBDSVAgQ29uY3JldGUgMTQgWCAwLjIxOS1JbmNoBsIgAAACTEYIDcaT/dwY9NMICA2AJsrcGPTTCAAKAAoACgGJBAAAEgAAAPsrAAAAAAAABsMgAAAINTUwLjIxNDQGxCAAAAIwMwbFIAAAIlBpbGluZyBDSVAgQ29uY3JldGUgMTQgWCAwLjI1LUluY2gGxiAAACJQaWxpbmcgQ0lQIENvbmNyZXRlIDE0IFggMC4yNS1JbmNoBscgAAACTEYIDSr2/9wY9NMICA2AJsrcGPTTCAAKAAoACgGKBAAAEgAAAPwrAAAAAAAABsggAAAINTUwLjIxNDYGySAAAAIwMwbKIAAAI1BpbGluZyBDSVAgQ29uY3JldGUgMTQgWCAwLjM3NS1JbmNoBssgAAAjUGlsaW5nIENJUCBDb25jcmV0ZSAxNCBYIDAuMzc1LUluY2gGzCAAAAJMRggNjlgC3Rj00wgIDYAmytwY9NMIAAoACgAKAYsEAAASAAAA/SsAAAAAAAAGzSAAAAg1NTAuMjE0OAbOIAAAAjAzBs8gAAAiUGlsaW5nIENJUCBDb25jcmV0ZSAxNCBYIDAuNTAtSW5jaAbQIAAAIlBpbGluZyBDSVAgQ29uY3JldGUgMTQgWCAwLjUwLUluY2gG0SAAAAJMRggN1LoE3Rj00wgIDYAmytwY9NMIAAoACgAKAYwEAAASAAAA/isAAAAAAAAG0iAAAAg1NTAuMjE2MgbTIAAAAjAzBtQgAAAjUGlsaW5nIENJUCBDb25jcmV0ZSAxNiBYIDAuMjE5LUluY2gG1SAAACNQaWxpbmcgQ0lQIENvbmNyZXRlIDE2IFggMC4yMTktSW5jaAbWIAAAAkxGCA04HQfdGPTTCAgNgCbK3Bj00wgACgAKAAoBjQQAABIAAAD/KwAAAAAAAAbXIAAACDU1MC4yMTY0BtggAAACMDMG2SAAACJQaWxpbmcgQ0lQIENvbmNyZXRlIDE2IFggMC4yNS1JbmNoBtogAAAiUGlsaW5nIENJUCBDb25jcmV0ZSAxNiBYIDAuMjUtSW5jaAbbIAAAAkxGCA3AfgndGPTTCAgNgCbK3Bj00wgACgAKAAoBjgQAABIAAAAALAAAAAAAAAbcIAAACDU1MC4yMTY2Bt0gAAACMDMG3iAAACNQaWxpbmcgQ0lQIENvbmNyZXRlIDE2IFggMC4zNzUtSW5jaAbfIAAAI1BpbGluZyBDSVAgQ29uY3JldGUgMTYgWCAwLjM3NS1JbmNoBuAgAAACTEYIDRrhC90Y9NMICA2AJsrcGPTTCAAKAAoACgGPBAAAEgAAABcsAAAAAAAABuEgAAAINTUwLjIxNjgG4iAAAAIwMwbjIAAAIlBpbGluZyBDSVAgQ29uY3JldGUgMTYgWCAwLjUwLUluY2gG5CAAACJQaWxpbmcgQ0lQIENvbmNyZXRlIDE2IFggMC41MC1JbmNoBuUgAAACTEYIDdZUQN0Y9NMICA2AJsrcGPTTCAAKAAoACgGQBAAAEgAAAGEwAAAAAAAABuYgAAAKNTUwLjMwMTAuUwbnIAAAAjAzBuggAAAfUGlsaW5nIFByZWNhc3QgQ29uY3JldGUgVGVzdGluZwbpIAAAH1BpbGluZyBQcmVjYXN0IENvbmNyZXRlIFRlc3RpbmcG6iAAAAJMRggNIJOP5xj00wgIDYC7hOcY9NMIAAoACgAKAZEEAAASAAAAGCwAAAAAAAAG6yAAAAg1NTAuMzEwMAbsIAAAAjAzBu0gAAAfUGlsaW5nIFByZWNhc3QgQ29uY3JldGUgMTAtSW5jaAbuIAAAH1BpbGluZyBQcmVjYXN0IENvbmNyZXRlIDEwLUluY2gG7yAAAAJMRggNMLdC3Rj00wgIDYAmytwY9NMIAAoACgAKAZIEAAASAAAAGSwAAAAAAAAG8CAAAAg1NTAuMzEyMAbxIAAAAjAzBvIgAAAfUGlsaW5nIFByZWNhc3QgQ29uY3JldGUgMTItSW5jaAbzIAAAH1BpbGluZyBQcmVjYXN0IENvbmNyZXRlIDEyLUluY2gG9CAAAAJMRggNihlF3Rj00wgIDYAmytwY9NMIAAoACgAKAZMEAAASAAAAGiwAAAAAAAAG9SAAAAg1NTAuMzE0MAb2IAAAAjAzBvcgAAAfUGlsaW5nIFByZWNhc3QgQ29uY3JldGUgMTQtSW5jaAb4IAAAH1BpbGluZyBQcmVjYXN0IENvbmNyZXRlIDE0LUluY2gG+SAAAAJMRggN5HtH3Rj00wgIDYAmytwY9NMIAAoACgAKAZQEAAASAAAAFi4AAAAAAAAG+iAAAAg1NTAuMzE2MAb7IAAAAjAzBvwgAAAfUGlsaW5nIFByZWNhc3QgQ29uY3JldGUgMTYtSW5jaAb9IAAAH1BpbGluZyBQcmVjYXN0IENvbmNyZXRlIDE2LUluY2gG/iAAAAJMRggNeKyR4hj00wgIDQBxJ+IY9NMIAAoACgAKAZUEAAASAAAAHSwAAAAAAAAG/yAAAAg1NTAuMzgxMAYAIQAAAjAzBgEhAAAlUGlsZSBTcGxpY2VzIFByZWNhc3QgQ29uY3JldGUgMTAtSW5jaAYCIQAAJVBpbGUgU3BsaWNlcyBQcmVjYXN0IENvbmNyZXRlIDEwLUluY2gGAyEAAARFQUNICA3yok7dGPTTCAgNADyVCjQ01ggACgAKAAoBlgQAABIAAAAeLAAAAAAAAAYEIQAACDU1MC4zODEyBgUhAAACMDMGBiEAACVQaWxlIFNwbGljZXMgUHJlY2FzdCBDb25jcmV0ZSAxMi1JbmNoBgchAAAlUGlsZSBTcGxpY2VzIFByZWNhc3QgQ29uY3JldGUgMTItSW5jaAYIIQAABEVBQ0gIDUIFUd0Y9NMICA0AK7IXNDTWCAAKAAoACgGXBAAAEgAAABssAAAAAAAABgkhAAAINTUwLjM4MTQGCiEAAAIwMwYLIQAAJVBpbGUgU3BsaWNlcyBQcmVjYXN0IENvbmNyZXRlIDE0LUluY2gGDCEAACVQaWxlIFNwbGljZXMgUHJlY2FzdCBDb25jcmV0ZSAxNC1JbmNoBg0hAAAERUFDSAgNSN5J3Rj00wgIDYCDNiQ0NNYIAAoACgAKAZgEAAASAAAAHCwAAAAAAAAGDiEAAAg1NTAuMzgxNgYPIQAAAjAzBhAhAAAlUGlsZSBTcGxpY2VzIFByZWNhc3QgQ29uY3JldGUgMTYtSW5jaAYRIQAAJVBpbGUgU3BsaWNlcyBQcmVjYXN0IENvbmNyZXRlIDE2LUluY2gGEiEAAARFQUNICA3yok7dGPTTCAgNgEUiMDQ01ggACgAKAAoBmQQAABIAAAAfLAAAAAAAAAYTIQAACjU1MC41MTAwLlMGFCEAAAIwMwYVIQAALVBpbGluZyBXYXZlIEFuYWx5c2lzIFN0ZWVsIEhQIDEwLUluY2ggWCA0MiBMYgYWIQAAKFBpbGluZyBXYXYgQW5hbHlzaXMgU3RlZWwgSFAgMTAiIFggNDIgTGIGFyEAAAJMRggNnGdT3Rj00wgIDYAmytwY9NMIAAoACgAKAZoEAAASAAAAICwAAAAAAAAGGCEAAAo1NTAuNTEyMC5TBhkhAAACMDMGGiEAAC1QaWxpbmcgV2F2ZSBBbmFseXNpcyBTdGVlbCBIUCAxMi1JbmNoIFggNTMgTGIGGyEAAChQaWxpbmcgV2F2IEFuYWx5c2lzIFN0ZWVsIEhQIDEyIiBYIDUzIExiBhwhAAACTEYIDQDKVd0Y9NMICA2AJsrcGPTTCAAKAAoACgGbBAAAEgAAACEsAAAAAAAABh0hAAAKNTUwLjUxMjUuUwYeIQAAAjAzBh8hAAAtUGlsaW5nIFdhdmUgQW5hbHlzaXMgU3RlZWwgSFAgMTItSW5jaCBYIDc0IExiBiAhAAAoUGlsaW5nIFdhdiBBbmFseXNpcyBTdGVlbCBIUCAxMiIgWCA3NCBMYgYhIQAAAkxGCA1GLFjdGPTTCAgNgCbK3Bj00wgACgAKAAoBnAQAABIAAAAiLAAAAAAAAAYiIQAACjU1MC41MTQwLlMGIyEAAAIwMwYkIQAALVBpbGluZyBXYXZlIEFuYWx5c2lzIFN0ZWVsIEhQIDE0LUluY2ggWCA3</t>
  </si>
  <si>
    <t>MyBMYgYlIQAAKFBpbGluZyBXYXYgQW5hbHlzaXMgU3RlZWwgSFAgMTQiIFggNzMgTGIGJiEAAAJMRggNtI5a3Rj00wgIDYAmytwY9NMIAAoACgAKAZ0EAAASAAAAFy4AAAAAAAAGJyEAAAo1NTAuNjEwMi5TBighAAACMDMGKSEAADVQaWxpbmcgV2F2ZSBBbmFseXNpcyBDSVAgQ29uY3JldGUgMTAgMy80IFggMC4yMTktSW5jaAYqIQAAKFBpbGUgV3YgQW5seXMgQ0lQIENvbmMgMTAgMy80IFggMC4yMTktSW4GKyEAAAJMRggNyA6U4hj00wgIDQBxJ+IY9NMIAAoACgAKAZ4EAAASAAAAGC4AAAAAAAAGLCEAAAo1NTAuNjEwNC5TBi0hAAACMDMGLiEAADRQaWxpbmcgV2F2ZSBBbmFseXNpcyBDSVAgQ29uY3JldGUgMTAgMy80IFggMC4yNS1JbmNoBi8hAAAnUGlsZSBXdiBBbmx5cyBDSVAgQ29uYyAxMCAzLzQgWCAwLjI1LUluBjAhAAACTEYIDTZxluIY9NMICA0AcSfiGPTTCAAKAAoACgGfBAAAEgAAABkuAAAAAAAABjEhAAAKNTUwLjYxMDYuUwYyIQAAAjAzBjMhAAA1UGlsaW5nIFdhdmUgQW5hbHlzaXMgQ0lQIENvbmNyZXRlIDEwIDMvNCBYIDAuMzY1LUluY2gGNCEAAChQaWxlIFd2IEFubHlzIENJUCBDb25jIDEwIDMvNCBYIDAuMzY1LUluBjUhAAACTEYIDYbTmOIY9NMICA0AcSfiGPTTCAAKAAoACgGgBAAAEgAAABouAAAAAAAABjYhAAAKNTUwLjYxMDguUwY3IQAAAjAzBjghAAA0UGlsaW5nIFdhdmUgQW5hbHlzaXMgQ0lQIENvbmNyZXRlIDEwIDMvNCBYIDAuNTAtSW5jaAY5IQAAJ1BpbGUgV3YgQW5seXMgQ0lQIENvbmMgMTAgMy80IFggMC41MC1JbgY6IQAAAkxGCA3gNZviGPTTCAgNAHEn4hj00wgACgAKAAoBoQQAABIAAAAbLgAAAAAAAAY7IQAACjU1MC42MTIyLlMGPCEAAAIwMwY9IQAANVBpbGluZyBXYXZlIEFuYWx5c2lzIENJUCBDb25jcmV0ZSAxMiAzLzQgWCAwLjIxOS1JbmNoBj4hAAAoUGlsZSBXdiBBbmx5cyBDSVAgQ29uYyAxMiAzLzQgWCAwLjIxOS1JbgY/IQAAAkxGCA06mJ3iGPTTCAgNAHEn4hj00wgACgAKAAoBogQAABIAAAAcLgAAAAAAAAZAIQAACjU1MC42MTI0LlMGQSEAAAIwMwZCIQAANFBpbGluZyBXYXZlIEFuYWx5c2lzIENJUCBDb25jcmV0ZSAxMiAzLzQgWCAwLjI1LUluY2gGQyEAACdQaWxlIFd2IEFubHlzIENJUCBDb25jIDEyIDMvNCBYIDAuMjUtSW4GRCEAAAJMRggNlPqf4hj00wgIDQBxJ+IY9NMIAAoACgAKAaMEAAASAAAAHS4AAAAAAAAGRSEAAAo1NTAuNjEyNi5TBkYhAAACMDMGRyEAADVQaWxpbmcgV2F2ZSBBbmFseXNpcyBDSVAgQ29uY3JldGUgMTIgMy80IFggMC4zNzUtSW5jaAZIIQAAKFBpbGUgV3YgQW5seXMgQ0lQIENvbmMgMTIgMy80IFggMC4zNzUtSW4GSSEAAAJMRggN7lyi4hj00wgIDQBxJ+IY9NMIAAoACgAKAaQEAAASAAAAHi4AAAAAAAAGSiEAAAo1NTAuNjEyOC5TBkshAAACMDMGTCEAADRQaWxpbmcgV2F2ZSBBbmFseXNpcyBDSVAgQ29uY3JldGUgMTIgMy80IFggMC41MC1JbmNoBk0hAAAnUGlsZSBXdiBBbmx5cyBDSVAgQ29uYyAxMiAzLzQgWCAwLjUwLUluBk4hAAACTEYIDe5couIY9NMICA0AcSfiGPTTCAAKAAoACgGlBAAAEgAAAB8uAAAAAAAABk8hAAAKNTUwLjYxNDIuUwZQIQAAAjAzBlEhAAAxUGlsaW5nIFdhdmUgQW5hbHlzaXMgQ0lQIENvbmNyZXRlIDE0IFggMC4yMTktSW5jaAZSIQAAJFBpbGUgV3YgQW5seXMgQ0lQIENvbmMgMTQgWCAwLjIxOS1JbgZTIQAAAkxGCA1Iv6TiGPTTCAgNAHEn4hj00wgACgAKAAoBpgQAABIAAAAgLgAAAAAAAAZUIQAACjU1MC42MTQ0LlMGVSEAAAIwMwZWIQAAMFBpbGluZyBXYXZlIEFuYWx5c2lzIENJUCBDb25jcmV0ZSAxNCBYIDAuMjUtSW5jaAZXIQAAI1BpbGUgV3YgQW5seXMgQ0lQIENvbmMgMTQgWCAwLjI1LUluBlghAAACTEYIDaIhp+IY9NMICA0AcSfiGPTTCAAKAAoACgGnBAAAEgAAACEuAAAAAAAABlkhAAAKNTUwLjYxNDYuUwZaIQAAAjAzBlshAAAxUGlsaW5nIFdhdmUgQW5hbHlzaXMgQ0lQIENvbmNyZXRlIDE0IFggMC4zNzUtSW5jaAZcIQAAJFBpbGUgV3YgQW5seXMgQ0lQIENvbmMgMTQgWCAwLjM3NS1JbgZdIQAAAkxGCA0khKniGPTTCAgNAHEn4hj00wgACgAKAAoBqAQAABIAAAAiLgAAAAAAAAZeIQAACjU1MC42MTQ4LlMGXyEAAAIwMwZgIQAAMFBpbGluZyBXYXZlIEFuYWx5c2lzIENJUCBDb25jcmV0ZSAxNCBYIDAuNTAtSW5jaAZhIQAAI1BpbGUgV3YgQW5seXMgQ0lQIENvbmMgMTQgWCAwLjUwLUluBmIhAAACTEYIDUzmq+IY9NMICA0AcSfiGPTTCAAKAAoACgGpBAAAEgAAACMuAAAAAAAABmMhAAAKNTUwLjYxNjIuUwZkIQAAAjAzBmUhAAAxUGlsaW5nIFdhdmUgQW5hbHlzaXMgQ0lQIENvbmNyZXRlIDE2IFggMC4yMTktSW5jaAZmIQAAJFBpbGUgV3YgQW5seXMgQ0lQIENvbmMgMTYgWCAwLjIxOS1JbgZnIQAAAkxGCA26SK7iGPTTCAgNAHEn4hj00wgACgAKAAoBqgQAABIAAAAkLgAAAAAAAAZoIQAACjU1MC42MTY0LlMGaSEAAAIwMwZqIQAAMFBpbGluZyBXYXZlIEFuYWx5c2lzIENJUCBDb25jcmV0ZSAxNiBYIDAuMjUtSW5jaAZrIQAAI1BpbGUgV3YgQW5seXMgQ0lQIENvbmMgMTYgWCAwLjI1LUluBmwhAAACTEYIDQqrsOIY9NMICA0AcSfiGPTTCAAKAAoACgGrBAAAEgAAACUuAAAAAAAABm0hAAAKNTUwLjYxNjYuUwZuIQAAAjAzBm8hAAAxUGlsaW5nIFdhdmUgQW5hbHlzaXMgQ0lQIENvbmNyZXRlIDE2IFggMC4zNzUtSW5jaAZwIQAAJFBpbGUgV3YgQW5seXMgQ0lQIENvbmMgMTYgWCAwLjM3NS1JbgZxIQAAAkxGCA1kDbPiGPTTCAgNAHEn4hj00wgACgAKAAoBrAQAABIAAAAmLgAAAAAAAAZyIQAACjU1MC42MTY4LlMGcyEAAAIwMwZ0IQAAMFBpbGluZyBXYXZlIEFuYWx5c2lzIENJUCBDb25jcmV0ZSAxNiBYIDAuNTAtSW5jaAZ1IQAAI1BpbGUgV3YgQW5seXMgQ0lQIENvbmMgMTYgWCAwLjUwLUluBnYhAAACTEYIDb5vteIY9NMICA0AcSfiGPTTCAAKAAoACgGtBAAAEgAAAE0uAAAAAAAABnchAAAKNTUwLjcxMDAuUwZ4IQAAAjAzBnkhAAAtUGlsaW5nIFdhdmUgQW5hbHlzaXMgUHJlY2FzdCBDb25jcmV0ZSAxMC1JbmNoBnohAAAgUGlsZSBXdiBBbmx5cyBQY2FzdCBDb25jIDEwLUluY2gGeyEAAAJMRggN7qUN4xj00wgIDYAHwOIY9NMIAAoACgAKAa4EAAASAAAATi4AAAAAAAAGfCEAAAo1NTAuNzEyMC5TBn0hAAACMDMGfiEAAC1QaWxpbmcgV2F2ZSBBbmFseXNpcyBQcmVjYXN0IENvbmNyZXRlIDEyLUluY2gGfyEAACBQaWxlIFd2IEFubHlzIFBjYXN0IENvbmMgMTItSW5jaAaAIQAAAkxGCA3upQ3jGPTTCAgNgAfA4hj00wgACgAKAAoBrwQAABIAAABPLgAAAAAAAAaBIQAACjU1MC43MTQwLlMGgiEAAAIwMwaDIQAALVBpbGluZyBXYXZlIEFuYWx5c2lzIFByZWNhc3QgQ29uY3JldGUgMTQtSW5jaAaEIQAAIFBpbGUgV3YgQW5seXMgUGNhc3QgQ29uYyAxNC1JbmNoBoUhAAACTEYIDaxqEuMY9NMICA2AB8DiGPTTCAAKAAoACgGwBAAAEgAAAFAuAAAAAAAABoYhAAAKNTUwLjcxNjAuUwaHIQAAAjAzBoghAAAtUGlsaW5nIFdhdmUgQW5hbHlzaXMgUHJlY2FzdCBDb25jcmV0ZSAxNi1JbmNoBokhAAAgUGlsZSBXdiBBbmx5cyBQY2FzdCBDb25jIDE2LUluY2gGiiEAAAJMRggNrGoS4xj00wgIDYAHwOIY9NMIAAoACgAKAbEEAAASAAAARxsAAAAAAAAGiyEAAAg2MDEuMDEwNQaMIQAAAjAzBo0hAAAUQ29uY3JldGUgQ3VyYiBUeXBlIEEGjiEAABRDb25jcmV0ZSBDdXJiIFR5cGUgQQaPIQAAAkxGCA0KIwi0GPTTCAgNAJapsxj00wgACgAKAAoBsgQAABIAAABIGwAAAAAAAAaQIQAACDYwMS4wMTEwBpEhAAACMDMGkiEAABRDb25jcmV0ZSBDdXJiIFR5cGUgRAaTIQAAFENvbmNyZXRlIEN1cmIgVHlwZSBEBpQhAAACTEYIDW6FCrQY9NMICA0AlqmzGPTTCAAKAAoACgGzBAAAEgAAAEkbAAAAAAAABpUhAAAINjAxLjAxMTUGliEAAAIwMwaXIQAAFENvbmNyZXRlIEN1cmIgVHlwZSBHBpghAAAUQ29uY3JldGUgQ3VyYiBUeXBlIEcGmSEAAAJMRggN8OcMtBj00wgIDQCWqbMY9NMIAAoACgAKAbQEAAASAAAAChoAAAAAAAAGmiEAAAg2MDEuMDEyMAabIQAAAjAzBpwhAAAUQ29uY3JldGUgQ3VyYiBUeXBlIEoGnSEAABRDb25jcmV0ZSBDdXJiIFR5cGUgSgaeIQAAAkxGCA0SvVSxGPTTCAgNADxHsRj00wgACgAKAAoBtQQAABIAAABILgAAAAAAAAafIQAACDYwMS4wMTUwBqAhAAACMDMGoSEAAB1Db25jcmV0ZSBDdXJiIEludGVncmFsIFR5cGUgRAaiIQAAHUNvbmNyZXRlIEN1cmIgSW50ZWdyYWwgVHlwZSBEBqMhAAACTEYIDSy6AeMY9NMICA2AB8DiGPTTCAAKAAoACgG2BAAAEgAAAEkuAAAAAAAABqQhAAAINjAxLjAxNTUGpSEAAAIwMwamIQAAHUNvbmNyZXRlIEN1cmIgSW50ZWdyYWwgVHlwZSBKBqchAAAdQ29uY3JldGUgQ3VyYiBJbnRlZ3JhbCBUeXBlIEoGqCEAAAJMRggNwhwE4xj00wgIDYAHwOIY9NMIAAoACgAKAbcEAAASAAAAui8AAAAAAAAGqSEAAAo2MDEuMDE5OS5TBqohAAACMDMGqyEAABVDb25jcmV0ZSBDdXJiIFByZWNhc3QGrCEAABVDb25jcmV0ZSBDdXJiIFByZWNhc3QGrSEAAARFQUNICA2i4BbmGPTTCAgNAPi65Rj00wgACgAKAAoBuAQAABIAAAALGgAAAAAAAAauIQAACDYwMS4wMjA1Bq8hAAACMDMGsCEAABdDb25jcmV0ZSBHdXR0ZXIgMjQtSW5jaAaxIQAAF0NvbmNyZXRlIEd1dHRlciAyNC1JbmNoBrIhAAACTEYIDXYfV7EY9NMICA0APEexGPTTCAAKAAoACgG5BAAAEgAAAEAvAAAAAAAABrMhAAAINjAxLjAzMTkGtCEAAAIwMwa1IQAAHkNvbmNyZXRlIEN1cmIgJiBHdXR0ZXIgMTktSW5jaAa2IQAAHkNvbmNyZXRlIEN1cmIgJiBHdXR0ZXIgMTktSW5jaAa3IQAAAkxGCA0wZBXlGPTTCAgNAMuJ5Bj00wgACgAKAAoBugQAABIAAAANGgAAAAAAAAa4IQAACDYwMS4wMzIyBrkhAAACMDMGuiEAAB5Db25jcmV0ZSBDdXJiICYgR3V0dGVyIDIyLUluY2gGuyEAAB5Db25jcmV0ZSBDdXJiICYgR3V0dGVyIDIyLUluY2gGvCEAAAJMRggNNORbsRj00wgIDQA8R7EY9NMIAAoACgAKAbsEAAASAAAADhoAAAAAAAAGvSEAAAg2MDEuMDMzMQa+IQAAAjAzBr8hAAAeQ29uY3JldGUgQ3VyYiAmIEd1dHRlciAzMS1JbmNoBsAhAAAeQ29uY3JldGUgQ3VyYiAmIEd1dHRlciAzMS1JbmNoBsEhAAACTEYIDY5GXrEY9NMICA0APEexGPTTCAAKAAoACgG8BAAAEgAAAEouAAAAAAAABsIhAAAINjAxLjAzNDIGwyEAAAIwMwbEIQAAJ0NvbmNyZXRlIEN1cmIgJiBHdXR0ZXIgSW50ZWdyYWwgMTgtSW5jaAbFIQAAJ0NvbmNyZXRlIEN1cmIgJiBHdXR0ZXIgSW50ZWdyYWwgMTgtSW5jaAbGIQAAAkxGCA3gfgbjGPTTCAgNgAfA4hj00wgACgAKAAoBvQQAABIAAABLLgAAAAAAAAbHIQAACDYwMS4wMzQ0BsghAAACMDMGySEAACdDb25jcmV0ZSBDdXJiICYgR3V0dGVyIEludGVncmFsIDM2LUluY2gGyiEAACdDb25jcmV0ZSBDdXJiICYgR3V0dGVyIEludGVncmFsIDM2LUluY2gGyyEAAAJMRggNROEI4xj00wgIDYAHwOIY9NMIAAoACgAKAb4EAAASAAAADxoAAAAAAAAGzCEAAAg2MDEuMDQwNQbNIQAAAjAzBs4hAAAlQ29uY3JldGUgQ3VyYiAmIEd1dHRlciAxOC1JbmNoIFR5cGUgQQbPIQAAJUNvbmNyZXRlIEN1cmIgJiBHdXR0ZXIgMTgtSW5jaCBUeXBlIEEG0CEAAAJMRggNjkZesRj00wgIDQA8R7EY9NMIAAoACgAKAb8EAAASAAAAEBoAAAAAAAAG0SEAAAg2MDEuMDQwNwbSIQAAAjAzBtMhAAAlQ29uY3JldGUgQ3VyYiAmIEd1dHRlciAxOC1JbmNoIFR5cGUgRAbUIQAAJUNvbmNyZXRlIEN1cmIgJiBHdXR0ZXIgMTgtSW5jaCBUeXBlIEQG1SEAAAJMRggNLgtjsRj00wgIDQA8R7EY9NMIAAoACgAKAcAEAAASAAAAERoAAAAAAAAG1iEAAAg2MDEuMDQwOQbXIQAAAjAzBtghAAAlQ29uY3JldGUgQ3VyYiAmIEd1dHRlciAzMC1JbmNoIFR5cGUgQQbZIQAAJUNvbmNyZXRlIEN1cmIgJiBHdXR0ZXIgMzAtSW5jaCBUeXBlIEEG2iEAAAJMRggNkm1lsRj00wgIDQA8R7EY9NMIAAoACgAKAcEEAAASAAAAEhoAAAAAAAAG2yEAAAg2MDEuMDQxMQbcIQAAAjAzBt0hAAAlQ29uY3JldGUgQ3VyYiAmIEd1dHRlciAzMC1JbmNoIFR5cGUgRAbeIQAAJUNvbmNyZXRlIEN1cmIgJiBHdXR0ZXIgMzAtSW5jaCBUeXBlIEQG3yEAAAJMRggNkm1lsRj00wgIDQA8R7EY9NMIAAoACgAKAcIEAAASAAAAExoAAAAAAAAG4CEAAAg2MDEuMDQxMwbhIQAAAjAzBuIhAAAzQ29uY3JldGUgQ3VyYiAmIEd1dHRlciA2LUluY2ggU2xvcGVkIDMwLUluY2ggVHlwZSBHBuMhAAAjQ29uYyBDICYgRyA2LUluIFNsb3BlZCAzMC1JbiBUeXBlIEcG5CEAAAJMRggNPDJqsRj00wgIDQA8R7EY9NMIAAoACgAKAcMEAAASAAAAFBoAAAAAAAAG5SEAAAg2MDEuMDQxNQbmIQAAAjAzBuchAAAzQ29uY3JldGUgQ3VyYiAmIEd1dHRlciA2LUluY2ggU2xvcGVkIDMwLUluY2ggVHlwZSBKBughAAAjQ29uYyBDICYgRyA2LUluIFNsb3BlZCAzMC1JbiBUeXBlIEoG6SEAAAJMRggNPDJqsRj00wgIDQA8R7EY9NMIAAoACgAKAcQEAAASAAAAFRoAAAAAAAAG6iEAAAg2MDEuMDQxNwbrIQAAAjAzBuwhAAAlQ29uY3JldGUgQ3VyYiAmIEd1dHRlciAzMC1JbmNoIFR5cGUgSwbtIQAAJUNvbmNyZXRlIEN1cmIgJiBHdXR0ZXIgMzAtSW5jaCBUeXBlIEsG7iEAAAJMRggNlpRssRj00wgIDQA8R7EY9NMIAAoACgAKAcUEAAASAAAAFhoAAAAAAAAG7yEAAAg2MDEuMDQxOQbwIQAAAjAzBvEhAAAlQ29uY3JldGUgQ3VyYiAmIEd1dHRlciAzMC1JbmNoIFR5cGUgTAbyIQAAJUNvbmNyZXRlIEN1cmIgJiBHdXR0ZXIgMzAtSW5jaCBUeXBlIEwG8yEAAAJMRggN+vZusRj00wgIDQA8R7EY9NMIAAoACgAKAcYEAAASAAAATC4AAAAAAAAG9CEAAAg2MDEuMDQ1Mgb1IQAAAjAzBvYhAAAuQ29uY3JldGUgQ3VyYiAmIEd1dHRlciBJbnRlZ3JhbCAzMC1JbmNoIFR5cGUgRAb3IQAAJ0NvbmNyZXRlIEN1cmIgJiBHdXR0ZXIgSW50ZWdyYWwgMzAtSW5jaAb4IQAAAkxGCA2UQwvjGPTTCAgNANoHAzhf2ggACgAKAAoBxwQAABIAAACTLgAAAAAAAAb5IQAACDYwMS4wNDU0BvohAAACMDMG+yEAAC5Db25jcmV0ZSBDdXJiICYgR3V0dGVyIEludGVncmFsIDMwLUluY2ggVHlwZSBKBvwhAAAnQ29uY3JldGUgQ3VyYiAmIEd1dHRlciBJbnRlZ3JhbCAzMC1JbmNoBv0hAAACTEYIDaY7puMY9NMICA2AX70QOF/aCAAKAAoACgHIBAAAEgAAAJQuAAAAAAAABv4hAAAINjAxLjA0NTYG/yEAAAIwMwYAIgAALkNvbmNyZXRlIEN1cmIgJiBHdXR0ZXIgSW50ZWdyYWwgMzAtSW5jaCBUeXBlIEwGASIAACdDb25jcmV0ZSBDdXJiICYgR3V0dGVyIEludGVncmFsIDMwLUluY2gGAiIAAAJMRggNAJ6o4xj00wgIDQDlch44X9oIAAoACgAKAckEAAASAAAAqTMAAAAAAAAGAyIAAAg2MDEuMDUwMQYEIgAAAjAzBgUiAAA1Q29uY3JldGUgQ3VyYiAmIEd1dHRlciBJbnRlZ3JhbCA0LUluY2ggU2xvcGVkIDM2LUluY2gGBiIAAChDb25jIEN1cmIvR3V0dHIgSW50ZWdybCA0LUluIFNsb3BlIDM2LUluBgciAAACTEYIDdQD7vAY9NMICA0AjXXwGPTTCAAKAAoACgHKBAAAEgAAAKozAAAAAAAABggiAAAINjAxLjA1MTEGCSIAAAIwMwYKIgAANUNvbmNyZXRlIEN1cmIgJiBHdXR0ZXIgSW50ZWdyYWwgNi1JbmNoIFNsb3BlZCAzNi1JbmNoBgsiAAAoQ29uYyBDdXJiL0d1dHRyIEludGVncmwgNi1JbiBTbG9wZSAzNi1JbgYMIgAAAkxGCA0QZvDwGPTTCAgNAI118Bj00wgACgAKAAoBywQAABIAAACrMwAAAAAAAAYNIgAACDYwMS4wNTUxBg4iAAACMDMGDyIAADNDb25jcmV0ZSBDdXJiICYgR3V0dGVyIDQtSW5jaCBTbG9wZWQgMzYtSW5jaCBUeXBlIEEGECIAAChDb25jIEN1cmIvR3V0dHIgNC1JbiBTbG9wZWQgMzYtSW4gVHlwZSBBBhEiAAACTEYIDXTI8vAY9NMICA0AjXXwGPTTCAAKAAoACgHMBAAAEgAAAKwzAAAAAAAABhIiAAAINjAxLjA1NTMGEyIAAAIwMwYUIgAAM0NvbmNyZXRlIEN1cmIgJiBHdXR0ZXIgNC1JbmNoIFNsb3BlZCAzNi1JbmNoIFR5cGUgRAYVIgAAKENvbmMgQ3VyYi9HdXR0ciA0LUluIFNsb3BlZCAzNi1JbiBUeXBlIEQGFiIAAAJMRggNuir18Bj00wgIDQCNdfAY9NMIAAoACgAKAc0EAAASAAAArTMAAAAAAAAGFyIAAAg2MDEuMDU1NQYYIgAAAjAzBhkiAAAzQ29uY3JldGUgQ3VyYiAmIEd1dHRlciA2LUluY2ggU2xvcGVkIDM2LUluY2ggVHlwZSBBBhoiAAAoQ29uYyBDdXJiL0d1dHRyIDYtSW4gU2xvcGVkIDM2LUluIFR5cGUgQQYbIgAAAkxGCA0ojffwGPTTCAgNAI118Bj00wgACgAKAAoBzgQAABIAAACuMwAAAAAAAAYcIgAACDYwMS4wNTU3Bh0iAAACMDMGHiIAADNDb25jcmV0ZSBDdXJiICYgR3V0dGVyIDYtSW5jaCBTbG9wZWQgMzYtSW5jaCBUeXBlIEQGHyIAAChDb25jIEN1cmIvR3V0dHIgNi1JbiBTbG9wZWQgMzYtSW4gVHlwZSBEBiAiAAACTEYIDXjv+fAY9NMICA0AjXXwGPTTCAAKAAoACgHPBAAAEgAAAGUzAAAAAAAABiEiAAAINjAxLjA1NzQGIiIAAAIwMwYjIgAAM0NvbmNyZXRlIEN1cmIgJiBHdXR0ZXIgNC1JbmNoIFNsb3BlZCAzMC1JbmNoIFR5cGUgRwYkIgAAI0NvbmMgQyAmIEcgNC1JbiBTbG9wZWQgMzAtSW4gVHlwZSBHBiUiAAACTEYIDcBZYfAY9NMICA2A9tzvGPTTCAAKAAoACgHQBAAAEgAAAGYzAAAAAAAABiYiAAAINjAxLjA1NzYGJyIAAAIwMwYoIgAAM0NvbmNyZXRlIEN1cmIgJiBHdXR0ZXIgNC1JbmNoIFNsb3BlZCAzMC1JbmNoIFR5cGUgSgYpIgAAI0NvbmMgQyAmIEcgNC1JbiBTbG9wZWQgMzAtSW4gVHlwZSBKBioiAAACTEYIDRC8Y/AY9NMICA2A9tzvGPTTCAAKAAoACgHRBAAAEgAAACAzAAAAAAAABisiAAAINjAxLjA1NzgGLCIAAAIwMwYtIgAAM0NvbmNyZXRlIEN1cmIgJiBHdXR0ZXIgMy1JbmNoIFNsb3BlZCAzMC1JbmNoIFR5cGUgUgYuIgAAJUNvbmMgQ3JiICYgR3RyIDMtSW4gU2xvcCAzMC1JbiBUeXBlIFIGLyIAAAJMRggNEsTI7xj00wgIDYBeA2U+EdkIAAoACgAKAdIEAAASAAAAITMAAAAAAAAGMCIAAAg2MDEuMDU3OQYxIgAAAjAzBjIiAAAzQ29uY3JldGUgQ3VyYiAmIEd1dHRlciAzLUluY2ggU2xvcGVkIDMwLUluY2ggVHlwZSBUBjMiAAAlQ29uYyBDcmIgJiBHdHIgMy1JbiBTbG9wIDMwLUluIFR5cGUgVAY0IgAAAkxGCA3GiM3vGPTTCAgNAF0lbz4R2QgACgAKAAoB0wQAABIAAACyMwAAAAAAAAY1IgAACDYwMS4wNTgwBjYiAAACMDMGNyIAADNDb25jcmV0ZSBDdXJiICYgR3V0dGVyIDQtSW5jaCBTbG9wZWQgMzYtSW5jaCBUeXBlIFIGOCIAACNDb25jIEMgJiBHIDQtSW4gU2xvcGVkIDM2LUluIFR5cGUgUgY5IgAAAkxGCA2GFgHxGPTTCAgNAI118Bj00wgACgAKAAoB1AQAABIAAADJNwAAAAAAAAY6IgAACDYwMS4wNTgxBjsiAAACMDMGPCIAADNDb25jcmV0ZSBDdXJiICYgR3V0dGVyIDQtSW5jaCBTbG9wZWQgMzAtSW5jaCBUeXBlIFIGPSIAACNDb25jIEMgJiBHIDQtSW4gU2xvcGVkIDMwLUluIFR5cGUgUgY+IgAAAkxGCA2uobw/a+nYCAgNgHgaGz4R2QgACgAKAAoB1QQAABIAAACzMwAAAAAAAAY/IgAACDYwMS4wNTgyBkAiAAACMDMGQSIAADNDb25jcmV0ZSBDdXJiICYgR3V0dGVyIDQtSW5jaCBTbG9wZWQgMzYtSW5jaCBUeXBlIFQGQiIAACNDb25jIEMgJiBHIDQtSW4gU2xvcGVkIDM2LUluIFR5cGUgVAZDIgAAAkxGCA3+eAPxGPTTCAgNAI118Bj00wgACgAKAAoB1gQAABIAAADKNwAAAAAAAAZEIgAACDYwMS4wNTgzBkUiAAACMDMGRiIAADNDb25jcmV0ZSBDdXJiICYgR3V0dGVyIDQtSW5jaCBTbG9wZWQgMzAtSW5jaCBUeXBlIFQGRyIAACNDb25jIEMgJiBHIDQtSW4gU2xvcGVkIDMwLUluIFR5cGUgVAZIIgAAAkxGCA3W0V1ka+nYCAgNgBhAQT4R2QgACgAKAAoB1wQAABIAAACWKwAAAAAAAAZJIgAACDYwMS4wNTg0BkoiAAACMDMGSyIAADVDb25jcmV0ZSBDdXJiICYgR3V0dGVyIDQtSW5jaCBTbG9wZWQgMzAtSW5jaCBUeXBlIFRCVAZMIgAAJ0NvbmMgQ3JiICYgR3RyIDQtSW4gU2xvcCAzMC1JbiBUeXBlIFRCVAZNIgAAAkxGCA0CxwzcGPTTCAgNgPmY2xj00wgACgAKAAoB2AQAABIAAACYKwAAAAAAAAZOIgAACDYwMS4wNTg2Bk8iAAACMDMGUCIAADZDb25jcmV0ZSBDdXJiICYgR3V0dGVyIDQtSW5jaCBTbG9wZWQgMzAtSW5jaCBUeXBlIFRCVFQGUSIAAChDb25jIENyYiAmIEd0ciA0LUluIFNsb3AgMzAtSW4gVHlwZSBUQlRUBlIiAAACTEYIDbaLEdwY9NMICA2A+ZjbGPTTCAAKAAoACgHZBAAAEgAAAJcrAAAAAAAABlMiAAAINjAxLjA1ODgGVCIAAAIwMwZVIgAANUNvbmNyZXRlIEN1cmIgJiBHdXR0ZXIgNC1JbmNoIFNsb3BlZCAzNi1JbmNoIFR5cGUgVEJUBlYiAAAnQ29uYyBDcmIgJiBHdHIgNC1JbiBTbG9wIDM2LUluIFR5cGUgVEJUBlciAAACTEYIDVwpD9wY9NMICA2A+ZjbGPTTCAAKAAoACgHaBAAAEgAAAJkrAAAAAAAABlgiAAAINjAxLjA1OTAGWSIAAAIwMwZaIgAANkNvbmNyZXRlIEN1cmIgJiBHdXR0ZXIgNC1JbmNoIFNsb3BlZCAzNi1JbmNoIFR5cGUgVEJUVAZbIgAAKENvbmMgQ3JiICYgR3RyIDQtSW4gU2xvcCAzNi1JbiBUeXBlIFRCVFQGXCIAAAJMRggNEO4T3Bj00wgIDYD5mNsY9NMIAAoACgAKAdsEAAASAAAAujAAAAAAAAAGXSIAAAg2MDEuMDYwMAZeIgAAAjAzBl8iAAAYQ29uY3JldGUgQ3VyYiBQZWRlc3RyaWFuBmAiAAAYQ29uY3JldGUgQ3VyYiBQZWRlc3RyaWFuBmEiAAACTEYIDQBOTugY9NMICA0AiFQwOF/aCAAKAAoACgHcBAAAEgAAABkaAAAAAAAABmIiAAAINjAyLjA0MDUGYyIAAAIwMwZkIgAAGENvbmNyZXRlIFNpZGV3YWxrIDQtSW5jaAZlIgAAGENvbmNyZXRlIFNpZGV3YWxrIDQtSW5jaAZmIgAAAlNGCA0IHnaxGPTTCAgNADxHsRj00wgACgAKAAoB3QQAABIAAAAaGgAAAAAAAAZnIgAACDYwMi4wNDEwBmgiAAACMDMGaSIAABhDb25jcmV0ZSBTaWRld2FsayA1LUluY2gGaiIAABhDb25jcmV0ZSBTaWRld2FsayA1LUluY2gGayIAAAJTRggNYoB4sRj00wgIDQA8R7EY9NMIAAoACgAKAd4EAAASAAAAGxoAAAAAAAAGbCIAAAg2MDIuMDQxNQZtIgAAAjAzBm4iAAAYQ29uY3JldGUgU2lkZXdhbGsgNi1JbmNoBm8iAAAYQ29uY3JldGUgU2lkZXdhbGsgNi1JbmNoBnAiAAACU0YIDbzierEY9NMICA0APEexGPTTCAAKAAoACgHfBAAAEgAAABwaAAAAAAAABnEiAAAINjAyLjA0MjAGciIAAAIwMwZzIgAAGENvbmNyZXRlIFNpZGV3YWxrIDctSW5jaAZ0IgAAGENvbmNyZXRlIFNpZGV3YWxrIDctSW5jaAZ1IgAAAlNGCA0MRX2xGPTTCAgNADxHsRj00wgACgAKAAoB4AQAABIAAAC4MAAAAAAAAAZ2IgAACDYwMi4wNTA1BnciAAACMDMGeCIAAClDdXJiIFJhbXAgRGV0ZWN0YWJsZSBXYXJuaW5nIEZpZWxkIFllbGxvdwZ5IgAAKEN1cmIgUmFtcCBEZXRlY3RhYmxlIFdhcm5uZyBGaWVsZCBZZWxsb3cGeiIAAAJTRggNQolJ6Bj00wgIDQD+BEE4X9oIAAoACgAKAeEEAAASAAAAuTAAAAAAAAAGeyIAAAg2MDIuMDUxMAZ8IgAAAjAzBn0iAAAoQ3VyYiBSYW1wIERldGVjdGFibGUgV2FybmluZyBGaWVsZCBXaGl0ZQZ+IgAAKEN1cmIgUmFtcCBEZXRlY3RhYmxlIFdhcm5pbmcgRmllbGQgV2hpdGUGfyIAAAJTRggNnOtL6Bj00wgIDQDA8Ew4X9oIAAoACgAKAeIEAAASAAAAkCsAAAAAAAAGgCIAAAg2MDIuMDUxNQaBIgAAAjAzBoIiAAAxQ3VyYiBSYW1wIERldGVjdGFibGUgV2FybmluZyBGaWVsZCBOYXR1cmFsIFBhdGluYQaDIgAAKEN1cmIgUmFtcCBEZXRlY3QgV3JuaW5nIEZsZCBOYXRybCBQYXRpbmEGhCIAAAJTRggN5nj+2xj00wgIDQDcPls4X9oIAAoACgAKAeMEAAASAAAA5DUAAAAAAAAGhSIAAAg2MDIuMDYwNQaGIgAAAjAzBociAAAwQ3VyYiBSYW1wIERldGVjdGFibGUgV2FybmluZyBGaWVsZCBSYWRpYWwgWWVsbG93BogiAAAnQ3VyYiBSYW1wIERldGVjdCBXYXJuIEZsZCBSYWRpYWwgWWVsbG93BokiAAACU0YIDaQxL0XSodQICA2AFbltOF/aCAAKAAoACgHkBAAAEgAAAOU1AAAAAAAABooiAAAINjAyLjA2MTAGiyIAAAIwMwaMIgAAL0N1cmIgUmFtcCBEZXRlY3RhYmxlIFdhcm5pbmcgRmllbGQgUmFkaWFsIFdoaXRlBo0iAAAoQ3VyYiBSYW1wIERldGVjdCBXYXJuIEZpZWxkIFJhZGlhbCBXaGl0ZQaOIgAAAlNGCA2uisYI06HUCAgNgItpfjhf2ggACgAKAAoB5QQAABIAAADmNQAAAAAAAAaPIgAACDYwMi4wNjE1BpAiAAACMDMGkSIAADhDdXJiIFJhbXAgRGV0ZWN0YWJsZSBXYXJuaW5nIEZpZWxkIFJhZGlhbCBOYXR1cmFsIFBhdGluYQaSIgAAKENyYiBSYW1wIERldGVjdCBXYXJuIEZsZCBSYWRsIE5hdCBQYXRpbmEGkyIAAAJTRggNVGyTldOh1AgIDYAgJIk4X9oIAAoACgAKAeYEAAASAAAAiTgAAAAAAAAGlCIAAAg2MDIuMDgxMAaVIgAAAjAzBpYiAAAYQ29uY3JldGUgRHJpdmV3YXkgNi1JbmNoBpciAAAYQ29uY3JldGUgRHJpdmV3YXkgNi1JbmNoBpgiAAACU1kIDchwZ73VLtsICA0A3y+91S7bCAAKAAoACgHnBAAAEgAAAIo4AAAAAAAABpkiAAAINjAyLjA4MTUGmiIAAAIwMwabIgAAGENvbmNyZXRlIERyaXZld2F5IDctSW5jaAacIgAAGENvbmNyZXRlIERyaXZld2F5IDctSW5jaAadIgAAAlNZCA30X2+91S7bCAgNAN8vvdUu2wgACgAKAAoB6AQAABIAAACLOAAAAAAAAAaeIgAACDYwMi4wODIwBp8iAAACMDMGoCIAABhDb25jcmV0ZSBEcml2ZXdheSA4LUluY2gGoSIAABhDb25jcmV0ZSBEcml2ZXdheSA4LUluY2gGoiIAAAJTWQgNfut3vdUu2wgIDQDfL73VLtsIAAoACgAKAekEAAASAAAAjDgAAAAAAAAGoyIAAAg2MDIuMDgyNQakIgAAAjAzBqUiAAAYQ29uY3JldGUgRHJpdmV3YXkgOS1JbmNoBqYiAAAYQ29uY3JldGUgRHJpdmV3YXkgOS1JbmNoBqciAAACU1kIDf52gL3VLtsICA0A3y+91S7bCAAKAAoACgHqBAAAEgAAAI04AAAAAAAABqgiAAAINjAyLjA4NjAGqSIAAAIwMwaqIgAAHENvbmNyZXRlIERyaXZld2F5IEhFUyA2LUluY2gGqyIAABxDb25jcmV0ZSBEcml2ZXdheSBIRVMgNi1JbmNoBqwiAAACU1kIDYpQib3VLtsICA0A3y+91S7bCAAKAAoACgHrBAAAEgAAAI44AAAAAAAABq0iAAAINjAyLjA4NjUGriIAAAIwMwavIgAAHENvbmNyZXRlIERyaXZld2F5IEhFUyA3LUluY2gGsCIAABxDb25jcmV0ZSBEcml2ZXdheSBIRVMgNy1JbmNoBrEiAAACU1kIDdxDj73VLtsICA0A3y+91S7bCAAKAAoACgHsBAAAEgAAAI84AAAAAAAABrIiAAAINjAyLjA4NzAGsyIAAAIwMwa0IgAAHENvbmNyZXRlIERyaXZld2F5IEhFUyA4LUluY2gGtSIAABxDb25jcmV0ZSBEcml2ZXdheSBIRVMgOC1JbmNoBrYiAAACU1kIDcjTlb3VLtsICA0A3y+91S7bCAAKAAoACgHtBAAAEgAAAJA4AAAAAAAABrciAAAINjAyLjA4NzUGuCIAAAIwMwa5IgAAHENvbmNyZXRlIERyaXZld2F5IEhFUyA5LUluY2gGuiIAABxDb25jcmV0ZSBEcml2ZXdheSBIRVMgOS1JbmNoBrsiAAACU1kIDRjqnb3VLtsICA0A3y+91S7bCAAKAAoACgHuBAAAEgAAAB0aAAAAAAAABrwiAAAINjAyLjEwMDAGvSIAAAIwMwa+IgAAFUNvbmNyZXRlIExvYWRpbmcgWm9uZQa/IgAAFUNvbmNyZXRlIExvYWRpbmcgWm9uZQbAIgAAAlNGCA0MRX2xGPTTCAgNADxHsRj00wgACgAKAAoB7wQAABIAAAAeGgAAAAAAAAbBIgAACDYwMi4xNTAwBsIiAAACMDMGwyIAAA5Db25jcmV0ZSBTdGVwcwbEIgAADkNvbmNyZXRlIFN0ZXBzBsUiAAACU0YIDWanf7EY9NMICA0APEexGPTTCAAKAAoACgHwBAAAEgAAAB8aAAAAAAAABsYiAAAINjAyLjI0MDAGxyIAAAIwMwbIIgAAF0NvbmNyZXRlIFNhZmV0eSBJc2xhbmRzBskiAAAXQ29uY3JldGUgU2FmZXR5IElzbGFuZHMGyiIAAAJTRggNygmCsRj00wgIDQA8R7EY9NMIAAoACgAKAfEEAAASAAAAkTgAAAAAAAAGyyIAAAg2MDIuMzAxMAbMIgAAAjAzBs0iAAAXQ29uY3JldGUgU3VyZmFjZSBEcmFpbnMGziIAABdDb25jcmV0ZSBTdXJmYWNlIERyYWlucwbPIgAAAkNZCA2Ydaa91S7bCAgNAN8vvdUu2wgACgAKAAoB8gQAABIAAACSOAAAAAAAAAbQIgAACDYwMi4zMDE1BtEiAAACMDMG0iIAABtDb25jcmV0ZSBTdXJmYWNlIERyYWlucyBIRVMG0yIAABtDb25jcmV0ZSBTdXJmYWNlIERyYWlucyBIRVMG1CIAAAJDWQgNSsSvvdUu2wgIDQDfL73VLtsIAAoACgAKAfMEAAASAAAAkzgAAAAAAAAG1SIAAAg2MDIuMzIxMAbWIgAAAjAzBtciAAAwQ29uY3JldGUgUnVtYmxlIFN0cmlwcywgU2hvdWxkZXIgRGl2aWRlZCBSb2Fkd2F5BtgiAAAnQ29uY3JldGUgUnVtYmxlIFN0cmlwIFNobGRyIERpdmRlZCBSZHd5BtkiAAACTEYIDaizt73VLtsICA0A3y+91S7bCAAKAAoACgH0BAAAEgAAAJQ4AAAAAAAABtoiAAAINjAyLjMyMjAG2yIAAAIwMwbcIgAAIENvbmNyZXRlIFJ1bWJsZSBTdHJpcHMsIFNob3VsZGVyBt0iAAAgQ29uY3JldGUgUnVtYmxlIFN0cmlwcywgU2hvdWxkZXIG3iIAAAJMRggN/mHCvdUu2wgIDQDfL73VLtsIAAoACgAKAfUEAAASAAAAlTgAAAAAAAAG3yIAAAg2MDIuMzIyNQbgIgAAAjAzBuEiAAArQ29uY3JldGUgUnVtYmxlIFN0cmlwcywgU2hvdWxkZXIgU2ludXNvaWRhbAbiIgAAJ0NvbmNyZXRlIFJ1bWJsZSBTdHJpcCwgU2hsZHIgU2ludXNvaWRhbAbjIgAAAkxGCA00wsy91S7bCAgNgHXIvdUu2wgACgAKAAoB9gQAABIAAACWOAAAAAAAAAbkIgAACDYwMi4zMjQwBuUiAAACMDMG5iIAACFDb25jcmV0ZSBSdW1ibGUgU3RyaXBzLCBFZGdlIExpbmUG5yIAACFDb25jcmV0ZSBSdW1ibGUgU3RyaXBzLCBFZGdlIExpbmUG6CIAAAJMRggNrrbbvdUu2wgIDYB1yL3VLtsIAAoACgAKAfcEAAASAAAAlzgAAAAAAAAG6SIAAAg2MDIuMzI2MAbqIgAAAjAzBusiAAAiQ29uY3JldGUgUnVtYmxlIFN0cmlwcywgQ2VudGVybGluZQbsIgAAIkNvbmNyZXRlIFJ1bWJsZSBTdHJpcHMsIENlbnRlcmxpbmUG7SIAAAJMRggNbFPlvdUu2wgIDYB1yL3VLtsIAAoACgAKAfgEAAASAAAAmDgAAAAAAAAG7iIAAAg2MDIuMzI4MAbvIgAAAjAzBvAiAAAiQ29uY3JldGUgUnVtYmxlIFN0cmlwcywgVHJhbnN2ZXJzZQbxIgAAIkNvbmNyZXRlIFJ1bWJsZSBTdHJpcHMsIFRyYW5zdmVyc2UG8iIAAAJTWQgN8sjuvdUu2wgIDYB1yL3VLtsIAAoACgAKAfkEAAASAAAAIBoAAAAAAAAG8yIAAAg2MDMuMDEwNQb0IgAAAjAzBvUiAAAlQ29uY3JldGUgQmFycmllciBTaW5nbGUtRmFjZWQgMzItSW5jaAb2IgAAJUNvbmNyZXRlIEJhcnJpZXIgU2luZ2xlLUZhY2VkIDMyLUluY2gG9yIAAAJMRggNGmyEsRj00wgIDYAxwT72ndkIAAoACgAKAfoEAAASAAAAIxoAAAAAAAAG+CIAAAg2MDMuMDIwNQb5IgAAAjAzBvoiAAAlQ29uY3JldGUgQmFycmllciBEb3VibGUtRmFjZWQgMzItSW5jaAb7IgAAJUNvbmNyZXRlIEJhcnJpZXIgRG91YmxlLUZhY2VkIDMyLUluY2gG/CIAAAJMRggNapKLsRj00wgIDQDyzlT2ndkIAAoACgAKAfsEAAASAAAAJhoAAAAAAAAG/SIAAAg2MDMuMDQwNQb+IgAAAjAzBv8iAAArQ29uY3JldGUgQmFycmllciBUcmFuc2l0aW9uIFNlY3Rpb24gMzItSW5jaAYAIwAAJ0NvbmMgQmFycmllciBUcmFuc2l0aW9uIFNlY3Rpb24gMzItSW5jaAYBIwAAAkxGCA1uuZKxGPTTCAgNgJPScPad2QgACgAKAAoB/AQAABIAAABhLAAAAAAAAAYCIwAACDYwMy4xMTMyBgMjAAACMDMGBCMAABlDb25jcmV0ZSBCYXJyaWVyIFR5cGUgUzMyBgUjAAAZQ29uY3JldGUgQmFycmllciBUeXBlIFMzMgYGIwAAAkxGCA3wmundGPTTCAgNgCXRj/ad2QgACgAKAAoB/QQAABIAAABiLAAAAAAAAAYHIwAACDYwMy4xMTM2BggjAAACMDMGCSMAABlDb25jcmV0ZSBCYXJyaWVyIFR5cGUgUzM2BgojAAAZQ29uY3JldGUgQmFycmllciBUeXBlIFMzNgYLIwAAAkxGCA1U/evdGPTTCAgNgPA2nDhf2ggACgAKAAoB/gQAABIAAABjLAAAAAAAAAYMIwAACDYwMy4xMTQyBg0jAAACMDMGDiMAABlDb25jcmV0ZSBCYXJyaWVyIFR5cGUgUzQyBg8jAAAZQ29uY3JldGUgQmFycmllciBUeXBlIFM0MgYQIwAAAkxGCA24X+7dGPTTCAgNADIaofad2QgACgAKAAoB/wQAABIAAABkLAAAAAAAAAYRIwAACDYwMy4xMTU2BhIjAAACMDMGEyMAABlDb25jcmV0ZSBCYXJyaWVyIFR5cGUgUzU2BhQjAAAZQ29uY3JldGUgQmFycmllciBUeXBlIFM1NgYVIwAAAkxGCA0SwvDdGPTTCAgNgC2Av/ad2QgACgAKAAoBAAUAABIAAABlLAAAAAAAAAYWIwAACDYwMy4xMjMyBhcjAAACMDMGGCMAABpDb25jcmV0ZSBCYXJyaWVyIFR5cGUgUzMyQQYZIwAAGkNvbmNyZXRlIEJhcnJpZXIgVHlwZSBTMzJBBhojAAACTEYIDWIk890Y9NMICA0AsUSyOF/aCAAKAAoACgEBBQAAEgAAAGYsAAAAAAAABhsjAAAINjAzLjEyMzYGHCMAAAIwMwYdIwAAGkNvbmNyZXRlIEJhcnJpZXIgVHlwZSBTMzZBBh4jAAAaQ29uY3JldGUgQmFycmllciBUeXBlIFMzNkEGHyMAAAJMRggNxob13Rj00wgIDYDqvsQ4X9oIAAoACgAKAQIFAAASAAAAZywAAAAAAAAGICMAAAg2MDMuMTI0MgYhIwAAAjAzBiIjAAAaQ29uY3JldGUgQmFycmllciBUeXBlIFM0MkEGIyMAABpDb25jcmV0ZSBCYXJyaWVyIFR5cGUgUzQyQQYkIwAAAkxGCA0W6ffdGPTTCAgNgKyq0Dhf2ggACgAKAAoBAwUAABIAAABoLAAAAAAAAAYlIwAACDYwMy4xMjU2BiYjAAACMDMGJyMAABpDb25jcmV0ZSBCYXJyaWVyIFR5cGUgUzU2QQYoIwAAGkNvbmNyZXRlIEJhcnJpZXIgVHlwZSBTNTZBBikjAAACTEYIDXBL+t0Y9NMICA0AX5HfOF/aCAAKAAoACgEEBQAAEgAAAGksAAAAAAAABiojAAAINjAzLjEzMzIGKyMAAAIwMwYsIwAAGkNvbmNyZXRlIEJhcnJpZXIgVHlwZSBTMzJCBi0jAAAaQ29uY3JldGUgQmFycmllciBUeXBlIFMzMkIGLiMAAAJMRggNwK383Rj00wgIDQCXLfw4X9oIAAoACgAKAQUFAAASAAAAaiwAAAAAAAAGLyMAAAg2MDMuMTMzNgYwIwAAAjAzBjEjAAAaQ29uY3JldGUgQmFycmllciBUeXBlIFMzNkIGMiMAABpDb25jcmV0ZSBCYXJyaWVyIFR5cGUgUzM2QgYzIwAAAkxGCA0uEP/dGPTTCAgNAIZKCTlf2ggACgAKAAoBBgUAABIAAABrLAAAAAAAAAY0IwAACDYwMy4xMzQyBjUjAAACMDMGNiMAABpDb25jcmV0ZSBCYXJyaWVyIFR5cGUgUzQyQgY3IwAAGkNvbmNyZXRlIEJhcnJpZXIgVHlwZSBTNDJCBjgjAAACTEYIDYhyAd4Y9NMICA0AdWcWOV/aCAAKAAoACgEHBQAAEgAAAGwsAAAAAAAABjkjAAAINjAzLjEzNTYGOiMAAAIwMwY7IwAAGkNvbmNyZXRlIEJhcnJpZXIgVHlwZSBTNTZCBjwjAAAaQ29uY3JldGUgQmFycmllciBUeXBlIFM1NkIGPSMAAAJMRggN4tQD3hj00wgIDYBUfyY5X9oIAAoACgAKAQgFAAASAAAAzzAAAAAAAAAGPiMAAAg2MDMuMTQzMgY/IwAAAjAzBkAjAAAaQ29uY3JldGUgQmFycmllciBUeXBlIFMzMkMGQSMAABpDb25jcmV0ZSBCYXJyaWVyIFR5cGUgUzMyQwZCIwAAAkxGCA3SmXvoGPTTCAgNgJ3+NTlf2ggACgAKAAoBCQUAABIAAABtLAAAAAAAAAZDIwAACDYwMy4xNDM2BkQjAAACMDMGRSMAABpDb25jcmV0ZSBCYXJyaWVyIFR5cGUgUzM2QwZGIwAAGkNvbmNyZXRlIEJhcnJpZXIgVHlwZSBTMzZDBkcjAAACTEYIDSg3Bt4Y9NMICA0AI7RDOV/aCAAKAAoACgEKBQAAEgAAAG4sAAAAAAAABkgjAAAINjAzLjE0NDIGSSMAAAIwMwZKIwAAGkNvbmNyZXRlIEJhcnJpZXIgVHlwZSBTNDJDBksjAAAaQ29uY3JldGUgQmFycmllciBUeXBlIFM0MkMGTCMAAAJMRggNoJkI3hj00wgIDQANmM/2ndkIAAoACgAKAQsFAAASAAAAbywAAAAAAAAGTSMAAAg2MDMuMTQ1NgZOIwAAAjAzBk8jAAAaQ29uY3JldGUgQmFycmllciBUeXBlIFM1NkMGUCMAABpDb25jcmV0ZSBCYXJyaWVyIFR5cGUgUzU2QwZRIwAAAkxGCA36+wreGPTTCAgNgIFq6vad2QgACgAKAAoBDAUAABIAAABwLAAAAAAAAAZSIwAACDYwMy4yMTMyBlMjAAACMDMGVCMAADFDb25jcmV0ZSBCYXJyaWVyIEZpeGVkIE9iamVjdCBQcm90ZWN0aW9uIFR5cGUgUzMyBlUjAAAnQ29uYyBCYXJyaWVyIEZpeGVkIE9iaiBQcm90ZWN0IFR5cGUgUzMyBlYjAAACTEYIDUBeDd4Y9NMICA0ATSlZOV/aCAAKAAoACgENBQAAEgAAAHEsAAAAAAAABlcjAAAINjAzLjIxMzYGWCMAAAIwMwZZIwAAMUNvbmNyZXRlIEJhcnJpZXIgRml4ZWQgT2JqZWN0IFByb3RlY3Rpb24gVHlwZSBTMzYGWiMAACdDb25jIEJhcnJpZXIgRml4ZWQgT2JqIFByb3RlY3QgVHlwZSBTMzYGWyMAAAJMRggNpMAP3hj00wgIDQDRAHE5X9oIAAoACgAKAQ4FAAASAAAAciwAAAAAAAAGXCMAAAg2MDMuMjE0MgZdIwAAAjAzBl4jAAAxQ29uY3JldGUgQmFycmllciBGaXhlZCBPYmplY3QgUHJvdGVjdGlvbiBUeXBlIFM0MgZfIwAAJ0NvbmMgQmFycmllciBGaXhlZCBPYmogUHJvdGVjdCBUeXBlIFM0MgZgIwAAAkxGCA3+IhLeGPTTCAgNAJPsfDlf2ggACgAKAAoBDwUAABIAAABzLAAAAAAAAAZhIwAACDYwMy4yMTU2BmIjAAACMDMGYyMAADFDb25jcmV0ZSBCYXJyaWVyIEZpeGVkIE9iamVjdCBQcm90ZWN0aW9uIFR5cGUgUzU2BmQjAAAnQ29uYyBCYXJyaWVyIEZpeGVkIE9iaiBQcm90ZWN0IFR5cGUgUzU2BmUjAAACTEYIDUSFFN4Y9NMICA0AvWGSOV/aCAAKAAoACgEQBQAAEgAAAHQsAAAAAAAABmYjAAAINjAzLjMxMTEGZyMAAAIwMwZoIwAALkNvbmNyZXRlIEJhcnJpZXIgVHJhbnNpdGlvbiBUeXBlIE5KMzJTRiB0byBTMzIGaSMAACVDb25jIEJhcnJpZXIgVHJhbnMgVHlwZSBOSjMyU0YgdG8gUzMyBmojAAAERUFDSAgNRIUU3hj00wgIDYCceaI5X9oIAAoACgAKAREFAAASAAAAdSwAAAAAAAAGayMAAAg2MDMuMzExMwZsIwAAAjAzBm0jAAAuQ29uY3JldGUgQmFycmllciBUcmFuc2l0aW9uIFR5cGUgTkozMlNGIHRvIFMzNgZuIwAAJUNvbmMgQmFycmllciBUcmFucyBUeXBlIE5KMzJTRiB0byBTMzYGbyMAAARFQUNICA0CShneGPTTCAgNgF5lrjlf2ggACgAKAAoBEgUAABIAAAB2LAAAAAAAAAZwIwAACDYwMy4zMTU1BnEjAAACMDMGciMAAC5Db25jcmV0ZSBCYXJyaWVyIFRyYW5zaXRpb24gVHlwZSBOSjQyU0YgdG8gUzQyBnMjAAAlQ29uYyBCYXJyaWVyIFRyYW5zIFR5cGUgTko0MlNGIHRvIFM0MgZ0IwAABEVBQ0gIDQJKGd4Y9NMICA2ATYK7OV/aCAAKAAoACgETBQAAEgAAAHcsAAAAAAAABnUjAAAINjAzLjMxNzUGdiMAAAIwMwZ3IwAALkNvbmNyZXRlIEJhcnJpZXIgVHJhbnNpdGlvbiBUeXBlIE5KNTFTRiB0byBTNDIGeCMAACVDb25jIEJhcnJpZXIgVHJhbnMgVHlwZSBOSjUxU0YgdG8gUzQyBnkjAAAERUFDSAgNZqwb3hj00wgIDYBp0Mk5X9oIAAoACgAKARQFAAASAAAAeCwAAAAAAAAGeiMAAAg2MDMuMzIxMQZ7IwAAAjAzBnwjAAAtQ29uY3JldGUgQmFycmllciBUcmFuc2l0aW9uIFR5cGUgRjMyU0YgdG8gUzMyBn0jAAAkQ29uYyBCYXJyaWVyIFRyYW5zIFR5cGUgRjMyU0YgdG8gUzMyBn4jAAAERUFDSAgNtg4e3hj00wgIDYDtp+E5X9oIAAoACgAKARUFAAASAAAAeSwAAAAAAAAGfyMAAAg2MDMuMzIxMwaAIwAAAjAzBoEjAAAtQ29uY3JldGUgQmFycmllciBUcmFuc2l0aW9uIFR5cGUgRjMyU0YgdG8gUzM2BoIjAAAkQ29uYyBCYXJyaWVyIFRyYW5zIFR5cGUgRjMyU0YgdG8gUzM2BoMjAAAERUFDSAgNEHEg3hj00wgIDYCvk+05X9oIAAoACgAKARYFAAASAAAAeiwAAAAAAAAGhCMAAAg2MDMuMzI1NQaFIwAAAjAzBoYjAAAtQ29uY3JldGUgQmFycmllciBUcmFuc2l0aW9uIFR5cGUgRjQyU0YgdG8gUzQyBocjAAAkQ29uYyBCYXJyaWVyIFRyYW5zIFR5cGUgRjQyU0YgdG8gUzQyBogjAAAERUFDSAgNdNMi3hj00wgIDQDmURQ6X9oIAAoACgAKARcFAAASAAAAeywAAAAAAAAGiSMAAAg2MDMuMzI3NQaKIwAAAjAzBosjAAAtQ29uY3JldGUgQmFycmllciBUcmFuc2l0aW9uIFR5cGUgRjUxU0YgdG8gUzQyBowjAAAkQ29uYyBCYXJyaWVyIFRyYW5zIFR5cGUgRjUxU0YgdG8gUzQyBo0jAAAERUFDSAgNzjUl3hj00wgIDQCoPSA6X9oIAAoACgAKARgFAAASAAAAfCwAAAAAAAAGjiMAAAg2MDMuMzI3OQaPIwAAAjAzBpAjAAAtQ29uY3JldGUgQmFycmllciBUcmFuc2l0aW9uIFR5cGUgRjUxU0YgdG8gUzU2BpEjAAAkQ29uYyBCYXJyaWVyIFRyYW5zIFR5cGUgRjUxU0YgdG8gUzU2BpIjAAAERUFDSAgNHpgn3hj00wgIDQBqKSw6X9oIAAoACgAKARkFAAASAAAAqywAAAAAAAAGkyMAAAg2MDMuMzMxMQaUIwAAAjAzBpUjAAAuQ29uY3JldGUgQmFycmllciBUcmFuc2l0aW9uIFR5cGUgTkozMkRGIHRvIFMzMgaWIwAAJUNvbmMgQmFycmllciBUcmFucyBUeXBlIE5KMzJERiB0byBTMzIGlyMAAARFQUNICA0e4ZLeGPTTCAgNAIZ3Ojpf2ggACgAKAAoBGgUAABIAAACqLAAAAAAAAAaYIwAACDYwMy4zMzEzBpkjAAACMDMGmiMAAC5Db25jcmV0ZSBCYXJyaWVyIFRyYW5zaXRpb24gVHlwZSBOSjMyREYgdG8gUzM2BpsjAAAlQ29uYyBCYXJyaWVyIFRyYW5zIFR5cGUgTkozMkRGIHRvIFMzNgacIwAABEVBQ0gIDc5+kN4Y9NMICA2Av/FMOl/aCAAKAAoACgEbBQAAEgAAAKwsAAAAAAAABp0jAAAINjAzLjMzNTUGniMAAAIwMwafIwAALkNvbmNyZXRlIEJhcnJpZXIgVHJhbnNpdGlvbiBUeXBlIE5KNDJERiB0byBTNDIGoCMAACVDb25jIEJhcnJpZXIgVHJhbnMgVHlwZSBOSjQyREYgdG8gUzQyBqEjAAAERUFDSAgNgkOV3hj00wgIDYC8NWE6X9oIAAoACgAKARwFAAASAAAArSwAAAAAAAAGoiMAAAg2MDMuMzM3NQajIwAAAjAzBqQjAAAuQ29uY3JldGUgQmFycmllciBUcmFuc2l0aW9uIFR5cGUgTko1MURGIHRvIFM0MgalIwAAJUNvbmMgQmFycmllciBUcmFucyBUeXBlIE5KNTFERiB0byBTNDIGpiMAAARFQUNICA3cpZfeGPTTCAgNAG8ccDpf2ggACgAKAAoBHQUAABIAAACuLAAAAAAAAAanIwAACDYwMy4zNDExBqgjAAACMDMGqSMAAC1Db25jcmV0ZSBCYXJyaWVyIFRyYW5zaXRpb24gVHlwZSBGMzJERiB0byBTMzIGqiMAACRDb25jIEJhcnJpZXIgVHJhbnMgVHlwZSBGMzJERiB0byBTMzIGqyMAAARFQUNICA02CJreGPTTCAgNAD8vgzpf2ggACgAKAAoBHgUAABIAAACvLAAAAAAAAAasIwAACDYwMy4zNDEzBq0jAAACMDMGriMAAC1Db25jcmV0ZSBCYXJyaWVyIFRyYW5zaXRpb24gVHlwZSBGMzJERiB0byBTMzYGryMAACVDb25jIEJhcnJpZXIgVHJhbnMgVHlwZSBGMzJkREYgdG8gUzM2BrAjAAAERUFDSAgNNgia3hj00wgIDQC135M6X9oIAAoACgAKAR8FAAASAAAAsCwAAAAAAAAGsSMAAAg2MDMuMzQ1NQayIwAAAjAzBrMjAAAtQ29uY3JldGUgQmFycmllciBUcmFuc2l0aW9uIFR5cGUgRjQyREYgdG8gUzQyBrQjAAAkQ29uYyBCYXJyaWVyIFRyYW5zIFR5cGUgRjQyREYgdG8gUzQyBrUjAAAERUFDSAgNhmqc3hj00wgIDYA6laE6X9oIAAoACgAKASAFAAASAAAAsSwAAAAAAAAGtiMAAAg2MDMuMzQ3NQa3IwAAAjAzBrgjAAAtQ29uY3JldGUgQmFycmllciBUcmFuc2l0aW9uIFR5cGUgRjUxREYgdG8gUzQyBrkjAAAkQ29uYyBCYXJyaWVyIFRyYW5zIFR5cGUgRjUxREYgdG8gUzQyBrojAAAERUFDSAgNEs2e3hj00wgIDYDddrM6X9oIAAoACgAKASEFAAASAAAAsiwAAAAAAAAGuyMAAAg2MDMuMzUxMwa8IwAAAjAzBr0jAAArQ29uY3JldGUgQmFycmllciBUcmFuc2l0aW9uIFR5cGUgUzMyIHRvIFMzNga+IwAAIkNvbmMgQmFycmllciBUcmFucyBUeXBlIFMzMiB0byBTMzYGvyMAAARFQUNICA1sL6HeGPTTCAgNAPjmyzpf2ggACgAKAAoBIgUAABIAAACzLAAAAAAAAAbAIwAACDYwMy4zNTM1BsEjAAACMDMGwiMAACtDb25jcmV0ZSBCYXJyaWVyIFRyYW5zaXRpb24gVHlwZSBTMzYgdG8gUzQyBsMjAAAiQ29uYyBCYXJyaWVyIFRyYW5zIFR5cGUgUzM2IHRvIFM0MgbEIwAABEVBQ0gIDZSRo94Y9NMICA0AFDXaOl/aCAAKAAoACgEjBQAAEgAAALQsAAAAAAAABsUjAAAINjAzLjM1NTkGxiMAAAIwMwbHIwAAK0NvbmNyZXRlIEJhcnJpZXIgVHJhbnNpdGlvbiBUeXBlIFM0MiB0byBTNTYGyCMAACJDb25jIEJhcnJpZXIgVHJhbnMgVHlwZSBTNDIgdG8gUzU2BskjAAAERUFDSAgN+POl3hj00wgIDQBziiA7X9oIAAoACgAKASQFAAASAAAAvjMAAAAAAAAGyiMAAAg2MDMuMzYxMQbLIwAAAjAzBswjAAArQ29uY3JldGUgQmFycmllciBUcmFuc2l0aW9uIFR5cGUgVjMyIHRvIFMzMgbNIwAAIkNvbmMgQmFycmllciBUcmFucyBUeXBlIFYzMiB0byBTMzIGziMAAARFQUNICA1kUBvxGPTTCAgNgDOYNjtf2ggACgAKAAoBJQUAABIAAAC/MwAAAAAAAAbPIwAACDYwMy4zNjEzBtAjAAACMDMG0SMAACtDb25jcmV0ZSBCYXJyaWVyIFRyYW5zaXRpb24gVHlwZSBWMzIgdG8gUzM2BtIjAAAiQ29uYyBCYXJyaWVyIFRyYW5zIFR5cGUgVjMyIHRvIFMzNgbTIwAABEVBQ0gIDfgALPEY9NMICA2AyFJBO1/aCAAKAAoACgEmBQAAEgAAAMAzAAAAAAAABtQjAAAINjAzLjM2NTUG1SMAAAIwMwbWIwAAK0NvbmNyZXRlIEJhcnJpZXIgVHJhbnNpdGlvbiBUeXBlIFY0MiB0byBTNDIG1yMAACJDb25jIEJhcnJpZXIgVHJhbnMgVHlwZSBWNDIgdG8gUzQyBtgjAAAERUFDSAgNZmMu8Rj00wgIDYCKPk07X9oIAAoACgAKAScFAAASAAAAwTMAAAAAAAAG2SMAAAg2MDMuMzY3NQbaIwAAAjAzBtsjAAArQ29uY3JldGUgQmFycmllciBUcmFuc2l0aW9uIFR5cGUgVjUxIHRvIFM0MgbcIwAAIkNvbmMgQmFycmllciBUcmFucyBUeXBlIFY1MSB0byBTNDIG3SMAAARFQUNICA2OxTDxGPTTCAgNAMS4Xztf2ggACgAKAAoBKAUAABIAAADCMwAAAAAAAAbeIwAACDYwMy4zNjk5Bt8jAAACMDMG4CMAACtDb25jcmV0ZSBCYXJyaWVyIFRyYW5zaXRpb24gVHlwZSBWNTYgdG8gUzU2BuEjAAAiQ29uYyBCYXJyaWVyIFRyYW5zIFR5cGUgVjU2IHRvIFM1NgbiIwAABEVBQ0gIDWCKNfEY9NMICA2AHD1sO1/aCAAKAAoACgEpBQAAEgAAAMMzAAAAAAAABuMjAAAINjAzLjgwMDAG5CMAAAIwMwblIwAALENvbmNyZXRlIEJhcnJpZXIgVGVtcG9yYXJ5IFByZWNhc3QgRGVsaXZlcmVkBuYjAAAnQ29uY3JldGUgQmFycmllciBUZW1wIFByZWNhc3QgRGVsaXZlcmVkBucjAAACTEYIDZzsN/EY9NMICA0AKYZ9O1/aCAAKAAoBCegjAAABKgUAABIAAADEMwAAAAAAAAbpIwAACDYwMy44MTI1BuojAAACMDMG6yMAACxDb25jcmV0ZSBCYXJyaWVyIFRlbXBvcmFyeSBQcmVjYXN0IEluc3RhbGxlZAbsIwAAJ0NvbmNyZXRlIEJhcnJpZXIgVGVtcCBQcmVjYXN0IEluc3RhbGxlZAbtIwAAAkxGCA32TjrxGPTTCAgNAHIFjTtf2ggACgAKAQnuIwAAASsFAAASAAAAqTcAAAAAAAAG7yMAAAg2MDMuODUwMAbwIwAAAjAzBvEjAAAsQW5jaG9yaW5nIENvbmNyZXRlIEJhcnJpZXIgVGVtcG9yYXJ5IFByZWNhc3QG8iMAACNBbmNob3JpbmcgQ29uYyBCYXJyaWVyIFRlbXAgUHJlY2FzdAbzIwAAAkxGCA1s+sNIHgbYCAgNADdtoR4G2AgACgAKAAoBLAUAABIAAADnNQAAAAAAAAb0IwAACDYwMy44NTA1BvUjAAACMDMG9iMAADxBbmNob3JpbmcgQ29uY3JldGUgQmFycmllciBUZW1wb3JhcnkgUHJlY2FzdCBvbiBCcmlkZ2UgRGVja3MG9yMAACdBbmNyIENvbmMgQmFyciBUZW1wIFBjYXN0IG9uIEJyZGdlIERlY2sG+CMAAAJMRggNpFcL9tOh1AgIDQBCGKA7X9oIAAoACgAKAS0FAAASAAAALRoAAAAAAAAG+SMAAAg2MDQuMDQwMAb6IwAAAjAzBvsjAAAVU2xvcGUgUGF2aW5nIENvbmNyZXRlBvwjAAAVU2xvcGUgUGF2aW5nIENvbmNyZXRlBv0jAAACU1kIDSalnrEY9NMICA2Aibm5O1/aCAAKAAoACgEuBQAAEgAAAC4aAAAAAAAABv4jAAAINjA0LjA1MDAG/yMAAAIwMwYAJAAAHlNsb3BlIFBhdmluZyBDcnVzaGVkIEFnZ3JlZ2F0ZQYBJAAAHlNsb3BlIFBhdmluZyBDcnVzaGVkIEFnZ3JlZ2F0ZQYCJAAAAlNZCA2KB6GxGPTTCAgNAB2Wzjtf2ggACgAKAAoBLwUAABIAAABZMwAAAAAAAAYDJAAACDYwNC4wNjAwBgQkAAACMDMGBSQAACRTbG9wZSBQYXZpbmcgU2VsZWN0IENydXNoZWQgTWF0ZXJpYWwGBiQAACRTbG9wZSBQYXZpbmcgU2VsZWN0IENydXNoZWQgTWF0ZXJpYWwGByQAAAJTWQgNMoJJ8Bj00wgIDYB1Gts7X9oIAAoACgAKATAFAAASAAAAxiwAAAAAAAAGCCQAAAo2MDQuOTAxMC5TBgkkAAACMDMGCiQAACVTbG9wZSBQYXZpbmcgUmVwYWlyIENydXNoZWQgQWdncmVnYXRlBgskAAAlU2xvcGUgUGF2aW5nIFJlcGFpciBDcnVzaGVkIEFnZ3JlZ2F0ZQYMJAAAAkNZCA2iGczeGPTTCAgNAIJj7Dtf2ggACgAKAAoBMQUAABIAAADHLAAAAAAAAAYNJAAACjYwNC45MDE1LlMGDiQAAAIwMwYPJAAAJVJlc2VhbCBDcnVzaGVkIEFnZ3JlZ2F0ZSBTbG9wZSBQYXZpbmcGECQAACVSZXNlYWwgQ3J1c2hlZCBBZ2dyZWdhdGUgU2xvcGUgUGF2aW5nBhEkAAACU1kIDfx7zt4Y9NMICA0AFx73O1/aCAAKAAoACgEyBQAAEgAAAB83AAAAAAAABhIkAAAINjA2LjAwNTAGEyQAAAIwMwYUJAAAElJpcHJhcCBFeHRyYS1MaWdodAYVJAAAElJpcHJhcCBFeHRyYS1MaWdodAYWJAAAAkNZCA1mckAbvtPWCAgNgARdDjxf2ggACgAKAAoBMwUAABIAAAAxGgAAAAAAAAYXJAAACDYwNi4wMTAwBhgkAAACMDMGGSQAAAxSaXByYXAgTGlnaHQGGiQAAAxSaXByYXAgTGlnaHQGGyQAAAJDWQgNmC6osRj00wgIDQAbjKc8X9oIAAoACgAKATQFAAASAAAApxoAAAAAAAAGHCQAAAg2MDYuMDIwMAYdJAAAAjAzBh4kAAANUmlwcmFwIE1lZGl1bQYfJAAADVJpcHJhcCBNZWRpdW0GICQAAAJDWQgNcnCushj00wgIDQDau8c8X9oIAAoACgAKATUFAAASAAAAqBoAAAAAAAAGISQAAAg2MDYuMDMwMAYiJAAAAjAzBiMkAAAMUmlwcmFwIEhlYXZ5BiQkAAAMUmlwcmFwIEhlYXZ5BiUkAAACQ1kIDdbSsLIY9NMICA2AX3HVPF/aCAAKAAoACgE2BQAAEgAAAKkaAAAAAAAABiYkAAAINjA2LjA0MDAGJyQAAAIwMwYoJAAAElJpcHJhcCBFeHRyYS1IZWF2eQYpJAAAElJpcHJhcCBFeHRyYS1IZWF2eQYqJAAAAkNZCA0wNbOyGPTTCAgNgHu/4zxf2ggACgAKAAoBNwUAABIAAACqGgAAAAAAAAYrJAAACDYwNi4wNTAwBiwkAAACMDMGLSQAABRHcm91dGVkIFJpcHJhcCBMaWdodAYuJAAAFEdyb3V0ZWQgUmlwcmFwIExpZ2h0Bi8kAAACQ1kIDa6WtbIY9NMICA2AxD7zPF/aCAAKAAoACgE4BQAAEgAAAKsaAAAAAAAABjAkAAAINjA2LjA2MDAGMSQAAAIwMwYyJAAAFUdyb3V0ZWQgUmlwcmFwIE1lZGl1bQYzJAAAFUdyb3V0ZWQgUmlwcmFwIE1lZGl1bQY0JAAAAkNZCA0S+beyGPTTCAgNgOCMAT1f2ggACgAKAAoBOQUAABIAAACsGgAAAAAAAAY1JAAACDYwNi4wNzAwBjYkAAACMDMGNyQAABRHcm91dGVkIFJpcHJhcCBIZWF2eQY4JAAAFEdyb3V0ZWQgUmlwcmFwIE</t>
  </si>
  <si>
    <t>hlYXZ5BjkkAAACQ1kIDXZburIY9NMICA0AZkIPPV/aCAAKAAoACgE6BQAAEgAAAK0aAAAAAAAABjokAAAINjA2LjA4MDAGOyQAAAIwMwY8JAAAGkdyb3V0ZWQgUmlwcmFwIEV4dHJhLUhlYXZ5Bj0kAAAaR3JvdXRlZCBSaXByYXAgRXh0cmEtSGVhdnkGPiQAAAJDWQgN0L28shj00wgIDQAoLhs9X9oIAAoACgAKATsFAAASAAAAMSwAAAAAAAAGPyQAAAo2MDYuMTEwMC5TBkAkAAACMDMGQSQAAA5UcmFuc2l0aW9uIE1hdAZCJAAADlRyYW5zaXRpb24gTWF0BkMkAAACU1kIDaDve90Y9NMICA0Ant4rPV/aCAAKAAoACgE8BQAAEgAAACo3AAAAAAAABkQkAAAKNjA2LjkxMDUuUwZFJAAAAjAzBkYkAABBVW5kZXJ3YXRlciBTdWJzdHJ1Y3R1cmUgQmFja2ZpbGwgb3IgUmlwcmFwIEluc3BlY3Rpb24gKFN0cnVjdHVyZSkGRyQAACdVZHJ3dHIgU3Vic3QgQmtmaWxsIFJpcHJwIEluc3AgKFN0cnVjdCkGSCQAAAJMRggNQNf+ADro1ggIDYAg2E09X9oIAAoBCgAKAT0FAAASAAAA7i8AAAAAAAAGSSQAAAg2MDguMDAwNQZKJAAAAjAzBkskAAAbU3Rvcm0gU2V3ZXIgUm9jayBFeGNhdmF0aW9uBkwkAAAbU3Rvcm0gU2V3ZXIgUm9jayBFeGNhdmF0aW9uBk0kAAACQ1kIDWIBmuYY9NMICA2Agul/PV/aCAAKAAoACgE+BQAAEgAAAEQ2AAAAAAAABk4kAAAINjA4LjAxMDYGTyQAAAIwMwZQJAAAGVJlbGFpZCBTdG9ybSBTZXdlciA2LUluY2gGUSQAABlSZWxhaWQgU3Rvcm0gU2V3ZXIgNi1JbmNoBlIkAAACTEYIDRpFU3ilotQICA0AQ/eVPV/aCAAKAAoACgE/BQAAEgAAAEU2AAAAAAAABlMkAAAINjA4LjAxMDgGVCQAAAIwMwZVJAAAGVJlbGFpZCBTdG9ybSBTZXdlciA4LUluY2gGViQAABlSZWxhaWQgU3Rvcm0gU2V3ZXIgOC1JbmNoBlckAAACTEYIDY40ajazotQICA0ABeOhPV/aCAAKAAoACgFABQAAEgAAAEY2AAAAAAAABlgkAAAINjA4LjAxMTAGWSQAAAIwMwZaJAAAGlJlbGFpZCBTdG9ybSBTZXdlciAxMC1JbmNoBlskAAAaUmVsYWlkIFN0b3JtIFNld2VyIDEwLUluY2gGXCQAAAJMRggN4hLrRrOi1AgIDYC3ybA9X9oIAAoACgAKAUEFAAASAAAARzYAAAAAAAAGXSQAAAg2MDguMDExMgZeJAAAAjAzBl8kAAAaUmVsYWlkIFN0b3JtIFNld2VyIDEyLUluY2gGYCQAABpSZWxhaWQgU3Rvcm0gU2V3ZXIgMTItSW5jaAZhJAAAAkxGCA2uqOJls6LUCAgNAPFDwz1f2ggACgAKAAoBQgUAABIAAABINgAAAAAAAAZiJAAACDYwOC4wMTE1BmMkAAACMDMGZCQAABpSZWxhaWQgU3Rvcm0gU2V3ZXIgMTUtSW5jaAZlJAAAGlJlbGFpZCBTdG9ybSBTZXdlciAxNS1JbmNoBmYkAAACTEYIDYxSynOzotQICA2AoyrSPV/aCAAKAAoACgFDBQAAEgAAAEk2AAAAAAAABmckAAAINjA4LjAxMTgGaCQAAAIwMwZpJAAAGlJlbGFpZCBTdG9ybSBTZXdlciAxOC1JbmNoBmokAAAaUmVsYWlkIFN0b3JtIFNld2VyIDE4LUluY2gGayQAAAJMRggN9KZ5gLOi1AgIDYD60Og9X9oIAAoACgAKAUQFAAASAAAASjYAAAAAAAAGbCQAAAg2MDguMDEyMQZtJAAAAjAzBm4kAAAaUmVsYWlkIFN0b3JtIFNld2VyIDIxLUluY2gGbyQAABpSZWxhaWQgU3Rvcm0gU2V3ZXIgMjEtSW5jaAZwJAAAAkxGCA1kipqOs6LUCAgNANro+D1f2ggACgAKAAoBRQUAABIAAABLNgAAAAAAAAZxJAAACDYwOC4wMTI0BnIkAAACMDMGcyQAABpSZWxhaWQgU3Rvcm0gU2V3ZXIgMjQtSW5jaAZ0JAAAGlJlbGFpZCBTdG9ybSBTZXdlciAyNC1JbmNoBnUkAAACTEYIDf49ppmzotQICA2AX54GPl/aCAAKAAoACgFGBQAAEgAAAEw2AAAAAAAABnYkAAAINjA4LjAxMjcGdyQAAAIwMwZ4JAAAGlJlbGFpZCBTdG9ybSBTZXdlciAyNy1JbmNoBnkkAAAaUmVsYWlkIFN0b3JtIFNld2VyIDI3LUluY2gGeiQAAAJMRggNyNzcpLOi1AgIDYAhihI+X9oIAAoACgAKAUcFAAASAAAATTYAAAAAAAAGeyQAAAg2MDguMDEzMAZ8JAAAAjAzBn0kAAAaUmVsYWlkIFN0b3JtIFNld2VyIDMwLUluY2gGfiQAABpSZWxhaWQgU3Rvcm0gU2V3ZXIgMzAtSW5jaAZ/JAAAAkxGCA0CNS+xs6LUCAgNAHXaerWi1AgACgAKAAoBSAUAABIAAABONgAAAAAAAAaAJAAACDYwOC4wMTM2BoEkAAACMDMGgiQAABpSZWxhaWQgU3Rvcm0gU2V3ZXIgMzYtSW5jaAaDJAAAGlJlbGFpZCBTdG9ybSBTZXdlciAzNi1JbmNoBoQkAAACTEYIDSC8zryzotQICA2AzV6HtaLUCAAKAAoACgFJBQAAEgAAAE82AAAAAAAABoUkAAAINjA4LjAxNDIGhiQAAAIwMwaHJAAAGlJlbGFpZCBTdG9ybSBTZXdlciA0Mi1JbmNoBogkAAAaUmVsYWlkIFN0b3JtIFNld2VyIDQyLUluY2gGiSQAAAJMRggNNn+i07Oi1AgIDYC8e5S1otQIAAoACgAKAUoFAAASAAAAUDYAAAAAAAAGiiQAAAg2MDguMDE0OAaLJAAAAjAzBowkAAAaUmVsYWlkIFN0b3JtIFNld2VyIDQ4LUluY2gGjSQAABpSZWxhaWQgU3Rvcm0gU2V3ZXIgNDgtSW5jaAaOJAAAAkxGCA34tjbhs6LUCAgNgAX7o7Wi1AgACgAKAAoBSwUAABIAAABRNgAAAAAAAAaPJAAACDYwOC4wMTU0BpAkAAACMDMGkSQAABpSZWxhaWQgU3Rvcm0gU2V3ZXIgNTQtSW5jaAaSJAAAGlJlbGFpZCBTdG9ybSBTZXdlciA1NC1JbmNoBpMkAAACTEYIDSwYlO6zotQICA2A9BextaLUCAAKAAoACgFMBQAAEgAAAFI2AAAAAAAABpQkAAAINjA4LjAxNjAGlSQAAAIwMwaWJAAAGlJlbGFpZCBTdG9ybSBTZXdlciA2MC1JbmNoBpckAAAaUmVsYWlkIFN0b3JtIFNld2VyIDYwLUluY2gGmCQAAAJMRggNFmIDALSi1AgIDQDUL8G1otQIAAoACgAKAU0FAAASAAAAUzYAAAAAAAAGmSQAAAg2MDguMDE2NgaaJAAAAjAzBpskAAAaUmVsYWlkIFN0b3JtIFNld2VyIDY2LUluY2gGnCQAABpSZWxhaWQgU3Rvcm0gU2V3ZXIgNjYtSW5jaAadJAAAAkxGCA1QFS4LtKLUCAgNAB2v0LWi1AgACgAKAAoBTgUAABIAAABUNgAAAAAAAAaeJAAACDYwOC4wMTcyBp8kAAACMDMGoCQAABpSZWxhaWQgU3Rvcm0gU2V3ZXIgNzItSW5jaAahJAAAGlJlbGFpZCBTdG9ybSBTZXdlciA3Mi1JbmNoBqIkAAACTEYIDdAEVxi0otQICA0ADMzdtaLUCAAKAAoACgFPBQAAEgAAAFU2AAAAAAAABqMkAAAINjA4LjAxNzgGpCQAAAIwMwalJAAAGlJlbGFpZCBTdG9ybSBTZXdlciA3OC1JbmNoBqYkAAAaUmVsYWlkIFN0b3JtIFNld2VyIDc4LUluY2gGpyQAAAJMRggN6J7LI7Si1AgIDQCCfO61otQIAAoACgAKAVAFAAASAAAAVjYAAAAAAAAGqCQAAAg2MDguMDE4NAapJAAAAjAzBqokAAAaUmVsYWlkIFN0b3JtIFNld2VyIDg0LUluY2gGqyQAABpSZWxhaWQgU3Rvcm0gU2V3ZXIgODQtSW5jaAasJAAAAkxGCA3mMTUutKLUCAgNgGGU/rWi1AgACgAKAAoBUQUAABIAAABXNgAAAAAAAAatJAAACDYwOC4wMTkwBq4kAAACMDMGryQAABpSZWxhaWQgU3Rvcm0gU2V3ZXIgOTAtSW5jaAawJAAAGlJlbGFpZCBTdG9ybSBTZXdlciA5MC1JbmNoBrEkAAACTEYIDWxinzq0otQICA2A10QPtqLUCAAKAAoACgFSBQAAEgAAAFg2AAAAAAAABrIkAAAINjA4LjAxOTYGsyQAAAIwMwa0JAAAGlJlbGFpZCBTdG9ybSBTZXdlciA5Ni1JbmNoBrUkAAAaUmVsYWlkIFN0b3JtIFNld2VyIDk2LUluY2gGtiQAAAJMRggNXp8Uc7Si1AgIDYAu6yW2otQIAAoACgAKAVMFAAASAAAAeRkAAAAAAAAGtyQAAAg2MDguMDIxMga4JAAAAjAzBrkkAAA1U3Rvcm0gU2V3ZXIgUGlwZSBSZWluZm9yY2VkIENvbmNyZXRlIENsYXNzIElJIDEyLUluY2gGuiQAACdTdCBTZXdlciBQaXBlIFJlaW5mIENvbmMgQ2xhc3MgSUkgMTItSW4GuyQAAAJMRggNIuESsBj00wgIDQCINSY+X9oIAAoACgAKAVQFAAASAAAAehkAAAAAAAAGvCQAAAg2MDguMDIxNQa9JAAAAjAzBr4kAAA1U3Rvcm0gU2V3ZXIgUGlwZSBSZWluZm9yY2VkIENvbmNyZXRlIENsYXNzIElJIDE1LUluY2gGvyQAACdTdCBTZXdlciBQaXBlIFJlaW5mIENvbmMgQ2xhc3MgSUkgMTUtSW4GwCQAAAJMRggNkEMVsBj00wgIDYBnTTY+X9oIAAoACgAKAVUFAAASAAAAexkAAAAAAAAGwSQAAAg2MDguMDIxOAbCJAAAAjAzBsMkAAA1U3Rvcm0gU2V3ZXIgUGlwZSBSZWluZm9yY2VkIENvbmNyZXRlIENsYXNzIElJIDE4LUluY2gGxCQAACdTdCBTZXdlciBQaXBlIFJlaW5mIENvbmMgQ2xhc3MgSUkgMTgtSW4GxSQAAAJMRggNkEMVsBj00wgIDYD8B0E+X9oIAAoACgAKAVYFAAASAAAAfBkAAAAAAAAGxiQAAAg2MDguMDIyMQbHJAAAAjAzBsgkAAA1U3Rvcm0gU2V3ZXIgUGlwZSBSZWluZm9yY2VkIENvbmNyZXRlIENsYXNzIElJIDIxLUluY2gGySQAACdTdCBTZXdlciBQaXBlIFJlaW5mIENvbmMgQ2xhc3MgSUkgMjEtSW4GyiQAAAJMRggN4KUXsBj00wgIDQCCvU4+X9oIAAoACgAKAVcFAAASAAAAfRkAAAAAAAAGyyQAAAg2MDguMDIyNAbMJAAAAjAzBs0kAAA1U3Rvcm0gU2V3ZXIgUGlwZSBSZWluZm9yY2VkIENvbmNyZXRlIENsYXNzIElJIDI0LUluY2gGziQAACdTdCBTZXdlciBQaXBlIFJlaW5mIENvbmMgQ2xhc3MgSUkgMjQtSW4GzyQAAAJMRggNdggasBj00wgIDQCeC10+X9oIAAoACgAKAVgFAAASAAAAfhkAAAAAAAAG0CQAAAg2MDguMDIyNwbRJAAAAjAzBtIkAAA1U3Rvcm0gU2V3ZXIgUGlwZSBSZWluZm9yY2VkIENvbmNyZXRlIENsYXNzIElJIDI3LUluY2gG0yQAACdTdCBTZXdlciBQaXBlIFJlaW5mIENvbmMgQ2xhc3MgSUkgMjctSW4G1CQAAAJMRggN+MwesBj00wgIDQAPFrAY9NMIAAoACgAKAVkFAAASAAAAfxkAAAAAAAAG1SQAAAg2MDguMDIzMAbWJAAAAjAzBtckAAA1U3Rvcm0gU2V3ZXIgUGlwZSBSZWluZm9yY2VkIENvbmNyZXRlIENsYXNzIElJIDMwLUluY2gG2CQAACdTdCBTZXdlciBQaXBlIFJlaW5mIENvbmMgQ2xhc3MgSUkgMzAtSW4G2SQAAAJMRggN+MwesBj00wgIDQAPFrAY9NMIAAoACgAKAVoFAAASAAAAgBkAAAAAAAAG2iQAAAg2MDguMDIzNgbbJAAAAjAzBtwkAAA1U3Rvcm0gU2V3ZXIgUGlwZSBSZWluZm9yY2VkIENvbmNyZXRlIENsYXNzIElJIDM2LUluY2gG3SQAACdTdCBTZXdlciBQaXBlIFJlaW5mIENvbmMgQ2xhc3MgSUkgMzYtSW4G3iQAAAJMRggNei8hsBj00wgIDQAPFrAY9NMIAAoACgAKAVsFAAASAAAAgRkAAAAAAAAG3yQAAAg2MDguMDI0MgbgJAAAAjAzBuEkAAA1U3Rvcm0gU2V3ZXIgUGlwZSBSZWluZm9yY2VkIENvbmNyZXRlIENsYXNzIElJIDQyLUluY2gG4iQAACdTdCBTZXdlciBQaXBlIFJlaW5mIENvbmMgQ2xhc3MgSUkgNDItSW4G4yQAAAJMRggNopEjsBj00wgIDQAPFrAY9NMIAAoACgAKAVwFAAASAAAABRoAAAAAAAAG5CQAAAg2MDguMDI0OAblJAAAAjAzBuYkAAA1U3Rvcm0gU2V3ZXIgUGlwZSBSZWluZm9yY2VkIENvbmNyZXRlIENsYXNzIElJIDQ4LUluY2gG5yQAACdTdCBTZXdlciBQaXBlIFJlaW5mIENvbmMgQ2xhc3MgSUkgNDgtSW4G6CQAAAJMRggNqjNLsRj00wgIDQA8R7EY9NMIAAoACgAKAV0FAAASAAAABhoAAAAAAAAG6SQAAAg2MDguMDI1NAbqJAAAAjAzBuskAAA1U3Rvcm0gU2V3ZXIgUGlwZSBSZWluZm9yY2VkIENvbmNyZXRlIENsYXNzIElJIDU0LUluY2gG7CQAACdTdCBTZXdlciBQaXBlIFJlaW5mIENvbmMgQ2xhc3MgSUkgNTQtSW4G7SQAAAJMRggNqjNLsRj00wgIDQA8R7EY9NMIAAoACgAKAV4FAAASAAAABxoAAAAAAAAG7iQAAAg2MDguMDI2MAbvJAAAAjAzBvAkAAA1U3Rvcm0gU2V3ZXIgUGlwZSBSZWluZm9yY2VkIENvbmNyZXRlIENsYXNzIElJIDYwLUluY2gG8SQAACdTdCBTZXdlciBQaXBlIFJlaW5mIENvbmMgQ2xhc3MgSUkgNjAtSW4G8iQAAAJMRggNBJZNsRj00wgIDQA8R7EY9NMIAAoACgAKAV8FAAASAAAACBoAAAAAAAAG8yQAAAg2MDguMDI2Ngb0JAAAAjAzBvUkAAA1U3Rvcm0gU2V3ZXIgUGlwZSBSZWluZm9yY2VkIENvbmNyZXRlIENsYXNzIElJIDY2LUluY2gG9iQAACdTdCBTZXdlciBQaXBlIFJlaW5mIENvbmMgQ2xhc3MgSUkgNjYtSW4G9yQAAAJMRggNXvhPsRj00wgIDQA8R7EY9NMIAAoACgAKAWAFAAASAAAACRoAAAAAAAAG+CQAAAg2MDguMDI3Mgb5JAAAAjAzBvokAAA1U3Rvcm0gU2V3ZXIgUGlwZSBSZWluZm9yY2VkIENvbmNyZXRlIENsYXNzIElJIDcyLUluY2gG+yQAACdTdCBTZXdlciBQaXBlIFJlaW5mIENvbmMgQ2xhc3MgSUkgNzItSW4G/CQAAAJMRggNwlpSsRj00wgIDQA8R7EY9NMIAAoACgAKAWEFAAASAAAA1BgAAAAAAAAG/SQAAAg2MDguMDI3OAb+JAAAAjAzBv8kAAA1U3Rvcm0gU2V3ZXIgUGlwZSBSZWluZm9yY2VkIENvbmNyZXRlIENsYXNzIElJIDc4LUluY2gGACUAACdTdCBTZXdlciBQaXBlIFJlaW5mIENvbmMgQ2xhc3MgSUkgNzgtSW4GASUAAAJMRggNDmm0rhj00wgIDYBLTK4Y9NMIAAoACgAKAWIFAAASAAAA1RgAAAAAAAAGAiUAAAg2MDguMDI4NAYDJQAAAjAzBgQlAAA1U3Rvcm0gU2V3ZXIgUGlwZSBSZWluZm9yY2VkIENvbmNyZXRlIENsYXNzIElJIDg0LUluY2gGBSUAACdTdCBTZXdlciBQaXBlIFJlaW5mIENvbmMgQ2xhc3MgSUkgODQtSW4GBiUAAAJMRggNaMu2rhj00wgIDYBLTK4Y9NMIAAoACgAKAWMFAAASAAAA1hgAAAAAAAAGByUAAAg2MDguMDI5MAYIJQAAAjAzBgklAAA1U3Rvcm0gU2V3ZXIgUGlwZSBSZWluZm9yY2VkIENvbmNyZXRlIENsYXNzIElJIDkwLUluY2gGCiUAACdTdCBTZXdlciBQaXBlIFJlaW5mIENvbmMgQ2xhc3MgSUkgOTAtSW4GCyUAAAJMRggNwi25rhj00wgIDYBLTK4Y9NMIAAoACgAKAWQFAAASAAAA1xgAAAAAAAAGDCUAAAg2MDguMDI5NgYNJQAAAjAzBg4lAAA1U3Rvcm0gU2V3ZXIgUGlwZSBSZWluZm9yY2VkIENvbmNyZXRlIENsYXNzIElJIDk2LUluY2gGDyUAACdTdCBTZXdlciBQaXBlIFJlaW5mIENvbmMgQ2xhc3MgSUkgOTYtSW4GECUAAAJMRggNwi25rhj00wgIDYBLTK4Y9NMIAAoACgAKAWUFAAASAAAA2BgAAAAAAAAGESUAAAg2MDguMDI5NwYSJQAAAjAzBhMlAAA2U3Rvcm0gU2V3ZXIgUGlwZSBSZWluZm9yY2VkIENvbmNyZXRlIENsYXNzIElJIDEwMi1JbmNoBhQlAAAoU3QgU2V3ZXIgUGlwZSBSZWluZiBDb25jIENsYXNzIElJIDEwMi1JbgYVJQAAAkxGCA0SkLuuGPTTCAgNgEtMrhj00wgACgAKAAoBZgUAABIAAADZGAAAAAAAAAYWJQAACDYwOC4wMjk4BhclAAACMDMGGCUAADZTdG9ybSBTZXdlciBQaXBlIFJlaW5mb3JjZWQgQ29uY3JldGUgQ2xhc3MgSUkgMTA4LUluY2gGGSUAAChTdCBTZXdlciBQaXBlIFJlaW5mIENvbmMgQ2xhc3MgSUkgMTA4LUluBholAAACTEYIDXbyva4Y9NMICA2AS0yuGPTTCAAKAAoACgFnBQAAEgAAANoYAAAAAAAABhslAAAINjA4LjAzMTIGHCUAAAIwMwYdJQAANlN0b3JtIFNld2VyIFBpcGUgUmVpbmZvcmNlZCBDb25jcmV0ZSBDbGFzcyBJSUkgMTItSW5jaAYeJQAAKFN0IFNld2VyIFBpcGUgUmVpbmYgQ29uYyBDbGFzcyBJSUkgMTItSW4GHyUAAAJMRggN0FTArhj00wgIDQC6WWs+X9oIAAoACgAKAWgFAAASAAAA2xgAAAAAAAAGICUAAAg2MDguMDMxNQYhJQAAAjAzBiIlAAA2U3Rvcm0gU2V3ZXIgUGlwZSBSZWluZm9yY2VkIENvbmNyZXRlIENsYXNzIElJSSAxNS1JbmNoBiMlAAAoU3QgU2V3ZXIgUGlwZSBSZWluZiBDb25jIENsYXNzIElJSSAxNS1JbgYkJQAAAkxGCA0qt8KuGPTTCAgNgOWsdj5f2ggACgAKAAoBaQUAABIAAADcGAAAAAAAAAYlJQAACDYwOC4wMzE4BiYlAAACMDMGJyUAADZTdG9ybSBTZXdlciBQaXBlIFJlaW5mb3JjZWQgQ29uY3JldGUgQ2xhc3MgSUlJIDE4LUluY2gGKCUAAChTdCBTZXdlciBQaXBlIFJlaW5mIENvbmMgQ2xhc3MgSUlJIDE4LUluBiklAAACTEYIDYQZxa4Y9NMICA0AHyeJPl/aCAAKAAoACgFqBQAAEgAAAN0YAAAAAAAABiolAAAINjA4LjAzMjEGKyUAAAIwMwYsJQAANlN0b3JtIFNld2VyIFBpcGUgUmVpbmZvcmNlZCBDb25jcmV0ZSBDbGFzcyBJSUkgMjEtSW5jaAYtJQAAKFN0IFNld2VyIFBpcGUgUmVpbmYgQ29uYyBDbGFzcyBJSUkgMjEtSW4GLiUAAAJMRggN3nvHrhj00wgIDYDAKqU+X9oIAAoACgAKAWsFAAASAAAA3hgAAAAAAAAGLyUAAAg2MDguMDMyNAYwJQAAAjAzBjElAAA2U3Rvcm0gU2V3ZXIgUGlwZSBSZWluZm9yY2VkIENvbmNyZXRlIENsYXNzIElJSSAyNC1JbmNoBjIlAAAoU3QgU2V3ZXIgUGlwZSBSZWluZiBDb25jIENsYXNzIElJSSAyNC1JbgYzJQAAAkxGCA3ee8euGPTTCAgNgIIWsT5f2ggACgAKAAoBbAUAABIAAADfGAAAAAAAAAY0JQAACDYwOC4wMzI3BjUlAAACMDMGNiUAADZTdG9ybSBTZXdlciBQaXBlIFJlaW5mb3JjZWQgQ29uY3JldGUgQ2xhc3MgSUlJIDI3LUluY2gGNyUAAChTdCBTZXdlciBQaXBlIFJlaW5mIENvbmMgQ2xhc3MgSUlJIDI3LUluBjglAAACTEYIDTjeya4Y9NMICA2AS0yuGPTTCAAKAAoACgFtBQAAEgAAAOAYAAAAAAAABjklAAAINjA4LjAzMzAGOiUAAAIwMwY7JQAANlN0b3JtIFNld2VyIFBpcGUgUmVpbmZvcmNlZCBDb25jcmV0ZSBDbGFzcyBJSUkgMzAtSW5jaAY8JQAAKFN0IFNld2VyIFBpcGUgUmVpbmYgQ29uYyBDbGFzcyBJSUkgMzAtSW4GPSUAAAJMRggNkkDMrhj00wgIDYBLTK4Y9NMIAAoACgAKAW4FAAASAAAA4RgAAAAAAAAGPiUAAAg2MDguMDMzNgY/JQAAAjAzBkAlAAA2U3Rvcm0gU2V3ZXIgUGlwZSBSZWluZm9yY2VkIENvbmNyZXRlIENsYXNzIElJSSAzNi1JbmNoBkElAAAoU3QgU2V3ZXIgUGlwZSBSZWluZiBDb25jIENsYXNzIElJSSAzNi1JbgZCJQAAAkxGCA3ios6uGPTTCAgNgEtMrhj00wgACgAKAAoBbwUAABIAAADiGAAAAAAAAAZDJQAACDYwOC4wMzQyBkQlAAACMDMGRSUAADZTdG9ybSBTZXdlciBQaXBlIFJlaW5mb3JjZWQgQ29uY3JldGUgQ2xhc3MgSUlJIDQyLUluY2gGRiUAAChTdCBTZXdlciBQaXBlIFJlaW5mIENvbmMgQ2xhc3MgSUlJIDQyLUluBkclAAACTEYIDVAF0a4Y9NMICA2AS0yuGPTTCAAKAAoACgFwBQAAEgAAAOMYAAAAAAAABkglAAAINjA4LjAzNDgGSSUAAAIwMwZKJQAANlN0b3JtIFNld2VyIFBpcGUgUmVpbmZvcmNlZCBDb25jcmV0ZSBDbGFzcyBJSUkgNDgtSW5jaAZLJQAAKFN0IFNld2VyIFBpcGUgUmVpbmYgQ29uYyBDbGFzcyBJSUkgNDgtSW4GTCUAAAJMRggNoGfTrhj00wgIDYBLTK4Y9NMIAAoACgAKAXEFAAASAAAA5BgAAAAAAAAGTSUAAAg2MDguMDM1NAZOJQAAAjAzBk8lAAA2U3Rvcm0gU2V3ZXIgUGlwZSBSZWluZm9yY2VkIENvbmNyZXRlIENsYXNzIElJSSA1NC1JbmNoBlAlAAAoU3QgU2V3ZXIgUGlwZSBSZWluZiBDb25jIENsYXNzIElJSSA1NC1JbgZRJQAAAkxGCA2gZ9OuGPTTCAgNgEtMrhj00wgACgAKAAoBcgUAABIAAADlGAAAAAAAAAZSJQAACDYwOC4wMzYwBlMlAAACMDMGVCUAADZTdG9ybSBTZXdlciBQaXBlIFJlaW5mb3JjZWQgQ29uY3JldGUgQ2xhc3MgSUlJIDYwLUluY2gGVSUAAChTdCBTZXdlciBQaXBlIFJlaW5mIENvbmMgQ2xhc3MgSUlJIDYwLUluBlYlAAACTEYIDfrJ1a4Y9NMICA2AS0yuGPTTCAAKAAoACgFzBQAAEgAAAOYYAAAAAAAABlclAAAINjA4LjAzNjYGWCUAAAIwMwZZJQAANlN0b3JtIFNld2VyIFBpcGUgUmVpbmZvcmNlZCBDb25jcmV0ZSBDbGFzcyBJSUkgNjYtSW5jaAZaJQAAKFN0IFNld2VyIFBpcGUgUmVpbmYgQ29uYyBDbGFzcyBJSUkgNjYtSW4GWyUAAAJMRggNVCzYrhj00wgIDYBLTK4Y9NMIAAoACgAKAXQFAAASAAAA5xgAAAAAAAAGXCUAAAg2MDguMDM3MgZdJQAAAjAzBl4lAAA2U3Rvcm0gU2V3ZXIgUGlwZSBSZWluZm9yY2VkIENvbmNyZXRlIENsYXNzIElJSSA3Mi1JbmNoBl8lAAAoU3QgU2V3ZXIgUGlwZSBSZWluZiBDb25jIENsYXNzIElJSSA3Mi1JbgZgJQAAAkxGCA2ujtquGPTTCAgNgEtMrhj00wgACgAKAAoBdQUAABIAAADoGAAAAAAAAAZhJQAACDYwOC4wMzc4BmIlAAACMDMGYyUAADZTdG9ybSBTZXdlciBQaXBlIFJlaW5mb3JjZWQgQ29uY3JldGUgQ2xhc3MgSUlJIDc4LUluY2gGZCUAAChTdCBTZXdlciBQaXBlIFJlaW5mIENvbmMgQ2xhc3MgSUlJIDc4LUluBmUlAAACTEYIDQjx3K4Y9NMICA2AS0yuGPTTCAAKAAoACgF2BQAAEgAAAOkYAAAAAAAABmYlAAAINjA4LjAzODQGZyUAAAIwMwZoJQAANlN0b3JtIFNld2VyIFBpcGUgUmVpbmZvcmNlZCBDb25jcmV0ZSBDbGFzcyBJSUkgODQtSW5jaAZpJQAAKFN0IFNld2VyIFBpcGUgUmVpbmYgQ29uYyBDbGFzcyBJSUkgODQtSW4GaiUAAAJMRggNYlPfrhj00wgIDYBLTK4Y9NMIAAoACgAKAXcFAAASAAAA6hgAAAAAAAAGayUAAAg2MDguMDM5MAZsJQAAAjAzBm0lAAA2U3Rvcm0gU2V3ZXIgUGlwZSBSZWluZm9yY2VkIENvbmNyZXRlIENsYXNzIElJSSA5MC1JbmNoBm4lAAAoU3QgU2V3ZXIgUGlwZSBSZWluZiBDb25jIENsYXNzIElJSSA5MC1JbgZvJQAAAkxGCA28teGuGPTTCAgNgEtMrhj00wgACgAKAAoBeAUAABIAAADrGAAAAAAAAAZwJQAACDYwOC4wMzk2BnElAAACMDMGciUAADZTdG9ybSBTZXdlciBQaXBlIFJlaW5mb3JjZWQgQ29uY3JldGUgQ2xhc3MgSUlJIDk2LUluY2gGcyUAAChTdCBTZXdlciBQaXBlIFJlaW5mIENvbmMgQ2xhc3MgSUlJIDk2LUluBnQlAAACTEYIDby14a4Y9NMICA2AS0yuGPTTCAAKAAoACgF5BQAAEgAAAOwYAAAAAAAABnUlAAAINjA4LjAzOTcGdiUAAAIwMwZ3JQAAN1N0b3JtIFNld2VyIFBpcGUgUmVpbmZvcmNlZCBDb25jcmV0ZSBDbGFzcyBJSUkgMTAyLUluY2gGeCUAACdTdCBTZXdlciBQaXBlIFJlaW5mIENvbmMgQ2xzIElJSSAxMDItSW4GeSUAAAJMRggNFhjkrhj00wgIDYBLTK4Y9NMIAAoACgAKAXoFAAASAAAA7RgAAAAAAAAGeiUAAAg2MDguMDM5OAZ7JQAAAjAzBnwlAAA3U3Rvcm0gU2V3ZXIgUGlwZSBSZWluZm9yY2VkIENvbmNyZXRlIENsYXNzIElJSSAxMDgtSW5jaAZ9JQAAJ1N0IFNld2VyIFBpcGUgUmVpbmYgQ29uYyBDbHMgSUlJIDEwOC1JbgZ+JQAAAkxGCA16euauGPTTCAgNAOLkrhj00wgACgAKAAoBewUAABIAAADuGAAAAAAAAAZ/JQAACDYwOC4wNDEyBoAlAAACMDMGgSUAADVTdG9ybSBTZXdlciBQaXBlIFJlaW5mb3JjZWQgQ29uY3JldGUgQ2xhc3MgSVYgMTItSW5jaAaCJQAAJ1N0IFNld2VyIFBpcGUgUmVpbmYgQ29uYyBDbGFzcyBJViAxMi1JbgaDJQAAAkxGCA3K3OiuGPTTCAgNAHBVyD5f2ggACgAKAAoBfAUAABIAAADvGAAAAAAAAAaEJQAACDYwOC4wNDE1BoUlAAACMDMGhiUAADVTdG9ybSBTZXdlciBQaXBlIFJlaW5mb3JjZWQgQ29uY3JldGUgQ2xhc3MgSVYgMTUtSW5jaAaHJQAAJ1N0IFNld2VyIFBpcGUgUmVpbmYgQ29uYyBDbGFzcyBJViAxNS1JbgaIJQAAAkxGCA0kP+uuGPTTCAgNgE9t2D5f2ggACgAKAAoBfQUAABIAAADwGAAAAAAAAAaJJQAACDYwOC4wNDE4BoolAAACMDMGiyUAADVTdG9ybSBTZXdlciBQaXBlIFJlaW5mb3JjZWQgQ29uY3JldGUgQ2xhc3MgSVYgMTgtSW5jaAaMJQAAJ1N0IFNld2VyIFBpcGUgUmVpbmYgQ29uYyBDbGFzcyBJViAxOC1JbgaNJQAAAkxGCA2Ioe2uGPTTCAgNgD6K5T5f2ggACgAKAAoBfgUAABIAAADxGAAAAAAAAAaOJQAACDYwOC4wNDIxBo8lAAACMDMGkCUAADVTdG9ybSBTZXdlciBQaXBlIFJlaW5mb3JjZWQgQ29uY3JldGUgQ2xhc3MgSVYgMjEtSW5jaAaRJQAAJ1N0IFNld2VyIFBpcGUgUmVpbmYgQ29uYyBDbGFzcyBJViAyMS1JbgaSJQAAAkxGCA3YA/CuGPTTCAgNgMJh/T5f2ggACgAKAAoBfwUAABIAAADyGAAAAAAAAAaTJQAACDYwOC4wNDI0BpQlAAACMDMGlSUAADVTdG9ybSBTZXdlciBQaXBlIFJlaW5mb3JjZWQgQ29uY3JldGUgQ2xhc3MgSVYgMjQtSW5jaAaWJQAAJ1N0IFNld2VyIFBpcGUgUmVpbmYgQ29uYyBDbGFzcyBJViAyNC1JbgaXJQAAAkxGCA3YA/CuGPTTCAgNgCrrBj9f2ggACgAKAAoBgAUAABIAAADzGAAAAAAAAAaYJQAACDYwOC4wNDI3BpklAAACMDMGmiUAADVTdG9ybSBTZXdlciBQaXBlIFJlaW5mb3JjZWQgQ29uY3JldGUgQ2xhc3MgSVYgMjctSW5jaAabJQAAJ1N0IFNld2VyIFBpcGUgUmVpbmYgQ29uYyBDbGFzcyBJViAyNy1JbgacJQAAAkxGCA0yZvKuGPTTCAgNAOLkrhj00wgACgAKAAoBgQUAABIAAAD0GAAAAAAAAAadJQAACDYwOC4wNDMwBp4lAAACMDMGnyUAADVTdG9ybSBTZXdlciBQaXBlIFJlaW5mb3JjZWQgQ29uY3JldGUgQ2xhc3MgSVYgMzAtSW5jaAagJQAAJ1N0IFNld2VyIFBpcGUgUmVpbmYgQ29uYyBDbGFzcyBJViAzMC1JbgahJQAAAkxGCA2+yPSuGPTTCAgNAOLkrhj00wgACgAKAAoBggUAABIAAAD1GAAAAAAAAAaiJQAACDYwOC4wNDM2BqMlAAACMDMGpCUAADVTdG9ybSBTZXdlciBQaXBlIFJlaW5mb3JjZWQgQ29uY3JldGUgQ2xhc3MgSVYgMzYtSW5jaAalJQAAJ1N0IFNld2VyIFBpcGUgUmVpbmYgQ29uYyBDbGFzcyBJViAzNi1JbgamJQAAAkxGCA3wKveuGPTTCAgNAOLkrhj00wgACgAKAAoBgwUAABIAAABaGQAAAAAAAAanJQAACDYwOC4wNDQyBqglAAACMDMGqSUAADVTdG9ybSBTZXdlciBQaXBlIFJlaW5mb3JjZWQgQ29uY3JldGUgQ2xhc3MgSVYgNDItSW5jaAaqJQAAJ1N0IFNld2VyIFBpcGUgUmVpbmYgQ29uYyBDbGFzcyBJViA0Mi1JbgarJQAAAkxGCA1eH9CvGPTTCAgNgHh9rxj00wgACgAKAAoBhAUAABIAAABbGQAAAAAAAAasJQAACDYwOC4wNDQ4Bq0lAAACMDMGriUAADVTdG9ybSBTZXdlciBQaXBlIFJlaW5mb3JjZWQgQ29uY3JldGUgQ2xhc3MgSVYgNDgtSW5jaAavJQAAJ1N0IFNld2VyIFBpcGUgUmVpbmYgQ29uYyBDbGFzcyBJViA0OC1JbgawJQAAAkxGCA2ugdKvGPTTCAgNgHh9rxj00wgACgAKAAoBhQUAABIAAABcGQAAAAAAAAaxJQAACDYwOC4wNDU0BrIlAAACMDMGsyUAADVTdG9ybSBTZXdlciBQaXBlIFJlaW5mb3JjZWQgQ29uY3JldGUgQ2xhc3MgSVYgNTQtSW5jaAa0JQAAJ1N0IFNld2VyIFBpcGUgUmVpbmYgQ29uYyBDbGFzcyBJViA1NC1Jbga1JQAAAkxGCA0S5NSvGPTTCAgNgHh9rxj00wgACgAKAAoBhgUAABIAAABdGQAAAAAAAAa2JQAACDYwOC4wNDYwBrclAAACMDMGuCUAADVTdG9ybSBTZXdlciBQaXBlIFJlaW5mb3JjZWQgQ29uY3JldGUgQ2xhc3MgSVYgNjAtSW5jaAa5JQAAJ1N0IFNld2VyIFBpcGUgUmVpbmYgQ29uYyBDbGFzcyBJViA2MC1Jbga6JQAAAkxGCA1sRtevGPTTCAgNgHh9rxj00wgACgAKAAoBhwUAABIAAABeGQAAAAAAAAa7JQAACDYwOC4wNDY2BrwlAAACMDMGvSUAADVTdG9ybSBTZXdlciBQaXBlIFJlaW5mb3JjZWQgQ29uY3JldGUgQ2xhc3MgSVYgNjYtSW5jaAa+JQAAJ1N0IFNld2VyIFBpcGUgUmVpbmYgQ29uYyBDbGFzcyBJViA2Ni1Jbga/JQAAAkxGCA1sRtevGPTTCAgNgHh9rxj00wgACgAKAAoBiAUAABIAAAAuGAAAAAAAAAbAJQAACDYwOC4wNDcyBsElAAACMDMGwiUAADVTdG9ybSBTZXdlciBQaXBlIFJlaW5mb3JjZWQgQ29uY3JldGUgQ2xhc3MgSVYgNzItSW5jaAbDJQAAJ1N0IFNld2VyIFBpcGUgUmVpbmYgQ29uYyBDbGFzcyBJViA3Mi1JbgbEJQAAAkxGCA0w8zatGPTTCAgNgB4brRj00wgACgAKAAoBiQUAABIAAAAvGAAAAAAAAAbFJQAACDYwOC4wNDc4BsYlAAACMDMGxyUAADVTdG9ybSBTZXdlciBQaXBlIFJlaW5mb3JjZWQgQ29uY3JldGUgQ2xhc3MgSVYgNzgtSW5jaAbIJQAAJ1N0IFNld2VyIFBpcGUgUmVpbmYgQ29uYyBDbGFzcyBJViA3OC1JbgbJJQAAAkxGCA2KVTmtGPTTCAgNgB4brRj00wgACgAKAAoBigUAABIAAAAwGAAAAAAAAAbKJQAACDYwOC4wNDg0BsslAAACMDMGzCUAADVTdG9ybSBTZXdlciBQaXBlIFJlaW5mb3JjZWQgQ29uY3JldGUgQ2xhc3MgSVYgODQtSW5jaAbNJQAAJ1N0IFNld2VyIFBpcGUgUmVpbmYgQ29uYyBDbGFzcyBJViA4NC1JbgbOJQAAAkxGCA3ktzutGPTTCAgNgB4brRj00wgACgAKAAoBiwUAABIAAAAxGAAAAAAAAAbPJQAACDYwOC4wNTEyBtAlAAACMDMG0SUAADRTdG9ybSBTZXdlciBQaXBlIFJlaW5mb3JjZWQgQ29uY3JldGUgQ2xhc3MgViAxMi1JbmNoBtIlAAAnU3Rvcm0gU2V3ZXIgUGlwZSBSZWluZiBDb25jIENscyBWIDEyLUluBtMlAAACTEYIDeS3O60Y9NMICA0ANzQYP1/aCAAKAAoACgGMBQAAEgAAADIYAAAAAAAABtQlAAAINjA4LjA1MTUG1SUAAAIwMwbWJQAANFN0b3JtIFNld2VyIFBpcGUgUmVpbmZvcmNlZCBDb25jcmV0ZSBDbGFzcyBWIDE1LUluY2gG1yUAACdTdG9ybSBTZXdlciBQaXBlIFJlaW5mIENvbmMgQ2xzIFYgMTUtSW4G2CUAAAJMRggNZho+rRj00wgIDQBTgiY/X9oIAAoACgAKAY0FAAASAAAAMxgAAAAAAAAG2SUAAAg2MDguMDUxOAbaJQAAAjAzBtslAAA0U3Rvcm0gU2V3ZXIgUGlwZSBSZWluZm9yY2VkIENvbmNyZXRlIENsYXNzIFYgMTgtSW5jaAbcJQAAJ1N0b3JtIFNld2VyIFBpcGUgUmVpbmYgQ29uYyBDbHMgViAxOC1JbgbdJQAAAkxGCA2YfECtGPTTCAgNgJ1mv0Jf2ggACgAKAAoBjgUAABIAAAA0GAAAAAAAAAbeJQAACDYwOC4wNTIxBt8lAAACMDMG4CUAADRTdG9ybSBTZXdlciBQaXBlIFJlaW5mb3JjZWQgQ29uY3JldGUgQ2xhc3MgViAyMS1JbmNoBuElAAAnU3Rvcm0gU2V3ZXIgUGlwZSBSZWluZiBDb25jIENscyBWIDIxLUluBuIlAAACTEYIDfLeQq0Y9NMICA2AX1LLQl/aCAAKAAoACgGPBQAAEgAAADUYAAAAAAAABuMlAAAINjA4LjA1MjQG5CUAAAIwMwblJQAANFN0b3JtIFNld2VyIFBpcGUgUmVpbmZvcmNlZCBDb25jcmV0ZSBDbGFzcyBWIDI0LUluY2gG5iUAACdTdG9ybSBTZXdlciBQaXBlIFJlaW5mIENvbmMgQ2xzIFYgMjQtSW4G5yUAAAJMRggNQkFFrRj00wgIDQCLpdZCX9oIAAoACgAKAZAFAAASAAAANhgAAAAAAAAG6CUAAAg2MDguMDUyNwbpJQAAAjAzBuolAAA0U3Rvcm0gU2V3ZXIgUGlwZSBSZWluZm9yY2VkIENvbmNyZXRlIENsYXNzIFYgMjctSW5jaAbrJQAAJ1N0b3JtIFNld2VyIFBpcGUgUmVpbmYgQ29uYyBDbHMgViAyNy1JbgbsJQAAAkxGCA2mo0etGPTTCAgNgB4brRj00wgACgAKAAoBkQUAABIAAAA3GAAAAAAAAAbtJQAACDYwOC4wNTMwBu4lAAACMDMG7yUAADRTdG9ybSBTZXdlciBQaXBlIFJlaW5mb3JjZWQgQ29uY3JldGUgQ2xhc3MgViAzMC1JbmNoBvAlAAAnU3Rvcm0gU2V3ZXIgUGlwZSBSZWluZiBDb25jIENscyBWIDMwLUluBvElAAACTEYIDQAGSq0Y9NMICA2AHhutGPTTCAAKAAoACgGSBQAAEgAAADgYAAAAAAAABvIlAAAINjA4LjA1MzYG8yUAAAIwMwb0JQAANFN0b3JtIFNld2VyIFBpcGUgUmVpbmZvcmNlZCBDb25jcmV0ZSBDbGFzcyBWIDM2LUluY2gG9SUAACdTdG9ybSBTZXdlciBQaXBlIFJlaW5mIENvbmMgQ2xzIFYgMzYtSW4G9iUAAAJMRggNWmhMrRj00wgIDYAeG60Y9NMIAAoACgAKAZMFAAASAAAAORgAAAAAAAAG9yUAAAg2MDguMDU0Mgb4JQAAAjAzBvklAAA0U3Rvcm0gU2V3ZXIgUGlwZSBSZWluZm9yY2VkIENvbmNyZXRlIENsYXNzIFYgNDItSW5jaAb6JQAAJ1N0b3JtIFNld2VyIFBpcGUgUmVpbmYgQ29uYyBDbHMgViA0Mi1Jbgb7JQAAAkxGCA1aaEytGPTTCAgNgB4brRj00wgACgAKAAoBlAUAABIAAAA6GAAAAAAAAAb8JQAACDYwOC4wNTQ4Bv0lAAACMDMG/iUAADRTdG9ybSBTZXdlciBQaXBlIFJlaW5mb3JjZWQgQ29uY3JldGUgQ2xhc3MgViA0OC1JbmNoBv8lAAAnU3Rvcm0gU2V3ZXIgUGlwZSBSZWluZiBDb25jIENscyBWIDQ4LUluBgAmAAACTEYIDdzKTq0Y9NMICA2AHhutGPTTCAAKAAoACgGVBQAAEgAAADsYAAAAAAAABgEmAAAINjA4LjA1NTQGAiYAAAIwMwYDJgAANFN0b3JtIFNld2VyIFBpcGUgUmVpbmZvcmNlZCBDb25jcmV0ZSBDbGFzcyBWIDU0LUluY2gGBCYAACdTdG9ybSBTZXdlciBQaXBlIFJlaW5mIENvbmMgQ2xzIFYgNTQtSW4GBSYAAAJMRggNGC1RrRj00wgIDYAeG60Y9NMIAAoACgAKAZYFAAASAAAAPBgAAAAAAAAGBiYAAAg2MDguMDU2MAYHJgAAAjAzBggmAAA0U3Rvcm0gU2V3ZXIgUGlwZSBSZWluZm9yY2VkIENvbmNyZXRlIENsYXNzIFYgNjAtSW5jaAYJJgAAJ1N0b3JtIFNld2VyIFBpcGUgUmVpbmYgQ29uYyBDbHMgViA2MC1JbgYKJgAAAkxGCA1oj1OtGPTTCAgNgB4brRj00wgACgAKAAoBlwUAABIAAAA9GAAAAAAAAAYLJgAACDYwOC4wNTY2BgwmAAACMDMGDSYAADRTdG9ybSBTZXdlciBQaXBlIFJlaW5mb3JjZWQgQ29uY3JldGUgQ2xhc3MgViA2Ni1JbmNoBg4mAAAnU3Rvcm0gU2V3ZXIgUGlwZSBSZWluZiBDb25jIENscyBWIDY2LUluBg8mAAACTEYIDbjxVa0Y9NMICA2AHhutGPTTCAAKAAoACgGYBQAAEgAAAD4YAAAAAAAABhAmAAAINjA4LjA1NzIGESYAAAIwMwYSJgAANFN0b3JtIFNld2VyIFBpcGUgUmVpbmZvcmNlZCBDb25jcmV0ZSBDbGFzcyBWIDcyLUluY2gGEyYAACdTdG9ybSBTZXdlciBQaXBlIFJlaW5mIENvbmMgQ2xzIFYgNzItSW4GFCYAAAJMRggNJlRYrRj00wgIDYAeG60Y9NMIAAoACgAKAZkFAAASAAAAWTYAAAAAAAAGFSYAAAg2MDguMjMxNAYWJgAAAjAzBhcmAABSU3Rvcm0gU2V3ZXIgUGlwZSBSZWluZm9yY2VkIENvbmNyZXRlIEhvcml6b250YWwgRWxsaXB0aWNhbCBDbGFzcyBIRS1JSUkgMTR4MjMtSW5jaAYYJgAAKFN0IFN3ciAgUGlwIFJlaW5mIENvbmMgSCBFbCBIRS1JSUkgMTR4MjMGGSYAAAJMRggNGl4w3kOj1AgIDQAH8aZEo9QIAAoACgAKAZoFAAASAAAAWjYAAAAAAAAGGiYAAAg2MDguMjMxOQYbJgAAAjAzBhwmAABSU3Rvcm0gU2V3ZXIgUGlwZSBSZWluZm9yY2VkIENvbmNyZXRlIEhvcml6b250YWwgRWxsaXB0aWNhbCBDbGFzcyBIRS1JSUkgMTl4MzAtSW5jaAYdJgAAKFN0IFN3ciAgUGlwIFJlaW5mIENvbmMgSCBFbCBIRS1JSUkgMTl4MzAGHiYAAAJMRggNBsWF9EOj1AgIDQD2DbREo9QIAAoACgAKAZsFAAASAAAAWzYAAAAAAAAGHyYAAAg2MDguMjMyNAYgJgAAAjAzBiEmAABSU3Rvcm0gU2V3ZXIgUGlwZSBSZWluZm9yY2VkIENvbmNyZXRlIEhvcml6b250YWwgRWxsaXB0aWNhbCBDbGFzcyBIRS1JSUkgMjR4MzgtSW5jaAYiJgAAKFN0IFN3ciAgUGlwIFJlaW5mIENvbmMgSCBFbCBIRS1JSUkgMjR4MzgGIyYAAAJMRggNHjZQAESj1AgIDYCo9MJEo9QIAAoACgAKAZwFAAASAAAAXDYAAAAAAAAGJCYAAAg2MDguMjMyOQYlJgAAAjAzBiYmAABSU3Rvcm0gU2V3ZXIgUGlwZSBSZWluZm9yY2VkIENvbmNyZXRlIEhvcml6b250YWwgRWxsaXB0aWNhbCBDbGFzcyBIRS1JSUkgMjl4NDUtSW5jaAYnJgAAKFN0IFN3ciAgUGlwIFJlaW5mIENvbmMgSCBFbCBIRS1JSUkgMjl4NDUGKCYAAAJMRggNdNgpC0Sj1AgIDQAuqtBEo9QIAAoACgAKAZ0FAAASAAAAXTYAAAAAAAAGKSYAAAg2MDguMjMzNAYqJgAAAjAzBismAABSU3Rvcm0gU2V3ZXIgUGlwZSBSZWluZm9yY2VkIENvbmNyZXRlIEhvcml6b250YWwgRWxsaXB0aWNhbCBDbGFzcyBIRS1JSUkgMzR4NTMtSW5jaAYsJgAAKFN0IFN3ciAgUGlwIFJlaW5mIENvbmMgSCBFbCBIRS1JSUkgMzR4NTMGLSYAAAJMRggNrpRDGUSj1AgIDQBK+N5Eo9QIAAoACgAKAZ4FAAASAAAAXjYAAAAAAAAGLiYAAAg2MDguMjMzOAYvJgAAAjAzBjAmAABSU3Rvcm0gU2V3ZXIgUGlwZSBSZWluZm9yY2VkIENvbmNyZXRlIEhvcml6b250YWwgRWxsaXB0aWNhbCBDbGFzcyBIRS1JSUkgMzh4NjAtSW5jaAYxJgAAKFN0IFN3ciAgUGlwIFJlaW5mIENvbmMgSCBFbCBIRS1JSUkgMzh4NjAGMiYAAAJMRggN0ImTJUSj1AgIDQDfsulEo9QIAAoACgAKAZ8FAAASAAAAXzYAAAAAAAAGMyYAAAg2MDguMjM0MwY0JgAAAjAzBjUmAABSU3Rvcm0gU2V3ZXIgUGlwZSBSZWluZm9yY2VkIENvbmNyZXRlIEhvcml6b250YWwgRWxsaXB0aWNhbCBDbGFzcyBIRS1JSUkgNDN4NjgtSW5jaAY2JgAAKFN0IFN3ciAgUGlwIFJlaW5mIENvbmMgSCBFbCBIRS1JSUkgNDN4NjgGNyYAAAJMRggN3K74NESj1AgIDQB0bfREo9QIAAoACgAKAaAFAAASAAAAYDYAAAAAAAAGOCYAAAg2MDguMjM0OAY5JgAAAjAzBjomAABSU3Rvcm0gU2V3ZXIgUGlwZSBSZWluZm9yY2VkIENvbmNyZXRlIEhvcml6b250YWwgRWxsaXB0aWNhbCBDbGFzcyBIRS1JSUkgNDh4NzYtSW5jaAY7JgAAKFN0IFN3ciAgUGlwIFJlaW5mIENvbmMgSCBFbCBIRS1JSUkgNDh4NzYGPCYAAAJMRggNiCnqP0Sj1AgIDYD5IgJFo9QIAAoACgAKAaEFAAASAAAAYTYAAAAAAAAGPSYAAAg2MDguMjM1MwY+JgAAAjAzBj8mAABSU3Rvcm0gU2V3ZXIgUGlwZSBSZWluZm9yY2VkIENvbmNyZXRlIEhvcml6b250YWwgRWxsaXB0aWNhbCBDbGFzcyBIRS1JSUkgNTN4ODMtSW5jaAZAJgAAKFN0IFN3ciAgUGlwIFJlaW5mIENvbmMgSCBFbCBIRS1JSUkgNTN4ODMGQSYAAAJMRggNXGBGUUSj1AgIDQB9PKwSr9QIAAoACgAKAaIFAAASAAAAYjYAAAAAAAAGQiYAAAg2MDguMjM1OAZDJgAAAjAzBkQmAABSU3Rvcm0gU2V3ZXIgUGlwZSBSZWluZm9yY2VkIENvbmNyZXRlIEhvcml6b250YWwgRWxsaXB0aWNhbCBDbGFzcyBIRS1JSUkgNTh4OTEtSW5jaAZFJgAAKFN0IFN3ciAgUGlwIFJlaW5mIENvbmMgSCBFbCBIRS1JSUkgNTh4OTEGRiYAAAJMRggN9qlEW0Sj1AgIDYAxvx5Fo9QIAAoACgAKAaMFAAASAAAAYzYAAAAAAAAGRyYAAAg2MDguMjM2MwZIJgAAAjAzBkkmAABSU3Rvcm0gU2V3ZXIgUGlwZSBSZWluZm9yY2VkIENvbmNyZXRlIEhvcml6b250YWwgRWxsaXB0aWNhbCBDbGFzcyBIRS1JSUkgNjN4OTgtSW5jaAZKJgAAKFN0IFN3ciAgUGlwIFJlaW5mIENvbmMgSCBFbCBIRS1JSUkgNjN4OTgGSyYAAAJMRggN0vJCZUSj1AgIDQC3dCxFo9QIAAoACgAKAaQFAAASAAAAZDYAAAAAAAAGTCYAAAg2MDguMjM2OAZNJgAAAjAzBk4mAABTU3Rvcm0gU2V3ZXIgUGlwZSBSZWluZm9yY2VkIENvbmNyZXRlIEhvcml6b250YWwgRWxsaXB0aWNhbCBDbGFzcyBIRS1JSUkgNjh4MTA2LUluY2gGTyYAAChTdCBTd3IgIFBpcCBSZWluZiBDb25jIEggRWwgSEVJSUkgNjh4MTA2BlAmAAACTEYIDdofl3dEo9QICA0AeWA4RaPUCAAKAAoACgGlBQAAEgAAAGU2AAAAAAAABlEmAAAINjA4LjI0MTQGUiYAAAIwMwZTJgAAUVN0b3JtIFNld2VyIFBpcGUgUmVpbmZvcmNlZCBDb25jcmV0ZSBIb3Jpem9udGFsIEVsbGlwdGljYWwgQ2xhc3MgSEUtSVYgMTR4MjMtSW5jaAZUJgAAJlNzcCBSbmYgQ29uIEh6IEVsbGlwIENsIEhFLUlWIDE0eDIzLUluBlUmAAACTEYIDSpTZWZFo9QICA0A7ou1RaPUCAAKAAoACgGmBQAAEgAAAGY2AAAAAAAABlYmAAAINjA4LjI0MTkGVyYAAAIwMwZYJgAAUVN0b3JtIFNld2VyIFBpcGUgUmVpbmZvcmNlZCBDb25jcmV0ZSBIb3Jpem9udGFsIEVsbGlwdGljYWwgQ2xhc3MgSEUtSVYgMTl4MzAtSW5jaAZZJgAAJlNzcCBSbmYgQ29uIEh6IEVsbGlwIENsIEhFLUlWIDE5eDMwLUluBlomAAACTEYIDbxfT3RFo9QICA0A3ajCRaPUCAAKAAoACgGnBQAAEgAAAGc2AAAAAAAABlsmAAAINjA4LjI0MjQGXCYAAAIwMwZdJgAAUVN0b3JtIFNld2VyIFBpcGUgUmVpbmZvcmNlZCBDb25jcmV0ZSBIb3Jpem9udGFsIEVsbGlwdGljYWwgQ2xhc3MgSEUtSVYgMjR4MzgtSW5jaAZeJgAAJlNzcCBSbmYgQ29uIEh6IEVsbGlwIENsIEhFLUlWIDI0eDM4LUluBl8mAAACTEYIDTCcn31Fo9QICA2ACPzNRaPUCAAKAAoACgGoBQAAEgAAAGg2AAAAAAAABmAmAAAINjA4LjI0MjkGYSYAAAIwMwZiJgAAUVN0b3JtIFNld2VyIFBpcGUgUmVpbmZvcmNlZCBDb25jcmV0ZSBIb3Jpem9udGFsIEVsbGlwdGljYWwgQ2xhc3MgSEUtSVYgMjl4NDUtSW5jaAZjJgAAJlNzcCBSbmYgQ29uIEh6IEVsbGlwIENsIEhFLUlWIDI5eDQ1LUluBmQmAAACTEYIDYQFX4hFo9QICA0AUJ3nRaPUCAAKAAoACgGpBQAAEgAAAGk2AAAAAAAABmUmAAAINjA4LjI0MzQGZiYAAAIwMwZnJgAAUVN0b3JtIFNld2VyIFBpcGUgUmVpbmZvcmNlZCBDb25jcmV0ZSBIb3Jpem9udGFsIEVsbGlwdGljYWwgQ2xhc3MgSEUtSVYgMzR4NTMtSW5jaAZoJgAAJlNzcCBSbmYgQ29uIEh6IEVsbGlwIENsIEhFLUlWIDM0eDUzLUluBmkmAAACTEYIDVJLm5JFo9QICA2AAoT2RaPUCAAKAAoACgGqBQAAEgAAAE4wAAAAAAAABmomAAAINjA4LjMwMTIGayYAAAIwMwZsJgAAJFN0b3JtIFNld2VyIFBpcGUgQ2xhc3MgSUlJLUEgMTItSW5jaAZtJgAAJFN0b3JtIFNld2VyIFBpcGUgQ2xhc3MgSUlJLUEgMTItSW5jaAZuJgAAAkxGCA0cC2fnGPTTCAgNAB2k9UJf2ggACgAKAAoBqwUAABIAAABqMAAAAAAAAAZvJgAACDYwOC4zMDE1BnAmAAACMDMGcSYAACRTdG9ybSBTZXdlciBQaXBlIENsYXNzIElJSS1BIDE1LUluY2gGciYAACRTdG9ybSBTZXdlciBQaXBlIENsYXNzIElJSS1BIDE1LUluY2gGcyYAAAJMRggNjEOg5xj00wgIDYCiWQNDX9oIAAoACgAKAawFAAASAAAAazAAAAAAAAAGdCYAAAg2MDguMzAxOAZ1JgAAAjAzBnYmAAAkU3Rvcm0gU2V3ZXIgUGlwZSBDbGFzcyBJSUktQSAxOC1JbmNoBncmAAAkU3Rvcm0gU2V3ZXIgUGlwZSBDbGFzcyBJSUktQSAxOC1JbmNoBngmAAACTEYIDealoucY9NMICA0Anr8hQ1/aCAAKAAoACgGtBQAAEgAAAGwwAAAAAAAABnkmAAAINjA4LjMwMjEGeiYAAAIwMwZ7JgAAJFN0b3JtIFNld2VyIFBpcGUgQ2xhc3MgSUlJLUEgMjEtSW5jaAZ8JgAAJFN0b3JtIFNld2VyIFBpcGUgQ2xhc3MgSUlJLUEgMjEtSW5jaAZ9JgAAAkxGCA1ACKXnGPTTCAgNAI3cLkNf2ggACgAKAAoBrgUAABIAAABtMAAAAAAAAAZ+JgAACDYwOC4zMDI0Bn8mAAACMDMGgCYAACRTdG9ybSBTZXdlciBQaXBlIENsYXNzIElJSS1BIDI0LUluY2gGgSYAACRTdG9ybSBTZXdlciBQaXBlIENsYXNzIElJSS1BIDI0LUluY2gGgiYAAAJMRggNmmqn5xj00wgIDQB8+TtDX9oIAAoACgAKAa8FAAASAAAAbjAAAAAAAAAGgyYAAAg2MDguMzAyNwaEJgAAAjAzBoUmAAAkU3Rvcm0gU2V3ZXIgUGlwZSBDbGFzcyBJSUktQSAyNy1JbmNoBoYmAAAkU3Rvcm0gU2V3ZXIgUGlwZSBDbGFzcyBJSUktQSAyNy1JbmNoBocmAAACTEYIDZpqp+cY9NMICA2AUbvX6vfXCAAKAAoACgGwBQAAEgAAAG8wAAAAAAAABogmAAAINjA4LjMwMzAGiSYAAAIwMwaKJgAAJFN0b3JtIFNld2VyIFBpcGUgQ2xhc3MgSUlJLUEgMzAtSW5jaAaLJgAAJFN0b3JtIFNld2VyIFBpcGUgQ2xhc3MgSUlJLUEgMzAtSW5jaAaMJgAAAkxGCA30zKnnGPTTCAgNgEDY5Or31wgACgAKAAoBsQUAABIAAABwMAAAAAAAAAaNJgAACDYwOC4zMDM2Bo4mAAACMDMGjyYAACRTdG9ybSBTZXdlciBQaXBlIENsYXNzIElJSS1BIDM2LUluY2gGkCYAACRTdG9ybSBTZXdlciBQaXBlIENsYXNzIElJSS1BIDM2LUluY2gGkSYAAAJMRggNqJGu5xj00wgIDYDjufbq99cIAAoACgAKAbIFAAASAAAAcTAAAAAAAAAGkiYAAAg2MDguMzYxMgaTJgAAAjAzBpQmAAAkU3Rvcm0gU2V3ZXIgUGlwZSBDbGFzcyBJSUktQiAxMi1JbmNoBpUmAAAkU3Rvcm0gU2V3ZXIgUGlwZSBDbGFzcyBJSUktQiAxMi1JbmNoBpYmAAACTEYIDaiRrucY9NMICA0AH9tNQ1/aCAAKAAoACgGzBQAAEgAAAHIwAAAAAAAABpcmAAAINjA4LjM2MTUGmCYAAAIwMwaZJgAAJFN0b3JtIFNld2VyIFBpcGUgQ2xhc3MgSUlJLUIgMTUtSW5jaAaaJgAAJFN0b3JtIFNld2VyIFBpcGUgQ2xhc3MgSUlJLUIgMTUtSW5jaAabJgAAAkxGCA0C9LDnGPTTCAgNgNA8yUNf2ggACgAKAAoBtAUAABIAAADEMAAAAAAAAAacJgAACDYwOC4zNjE4Bp0mAAACMDMGniYAACRTdG9ybSBTZXdlciBQaXBlIENsYXNzIElJSS1CIDE4LUluY2gGnyYAACRTdG9ybSBTZXdlciBQaXBlIENsYXNzIElJSS1CIDE4LUluY2gGoCYAAAJMRggNTsJj6Bj00wgIDYBUFOFDX9oIAAoACgAKAbUFAAASAAAAxTAAAAAAAAAGoSYAAAg2MDguMzYyMQaiJgAAAjAzBqMmAAAkU3Rvcm0gU2V3ZXIgUGlwZSBDbGFzcyBJSUktQiAyMS1JbmNoBqQmAAAkU3Rvcm0gU2V3ZXIgUGlwZSBDbGFzcyBJSUktQiAyMS1JbmNoBqUmAAACTEYIDagkZugY9NMICA2AUVj1Q1/aCAAKAAoACgG2BQAAEgAAAMYwAAAAAAAABqYmAAAINjA4LjM2MjQGpyYAAAIwMwaoJgAAJFN0b3JtIFNld2VyIFBpcGUgQ2xhc3MgSUlJLUIgMjQtSW5jaAapJgAAJFN0b3JtIFNld2VyIFBpcGUgQ2xhc3MgSUlJLUIgMjQtSW5jaAaqJgAAAkxGCA0Ch2joGPTTCAgNAJWLXkNf2ggACgAKAAoBtwUAABIAAADHMAAAAAAAAAarJgAACDYwOC4zNjI3BqwmAAACMDMGrSYAACRTdG9ybSBTZXdlciBQaXBlIENsYXNzIElJSS1CIDI3LUluY2gGriYAACRTdG9ybSBTZXdlciBQaXBlIENsYXNzIElJSS1CIDI3LUluY2gGryYAAAJMRggNZulq6Bj00wgIDQBSHegY9NMIAAoACgAKAbgFAAASAAAAyDAAAAAAAAAGsCYAAAg2MDguMzYzMAaxJgAAAjAzBrImAAAkU3Rvcm0gU2V3ZXIgUGlwZSBDbGFzcyBJSUktQiAzMC1JbmNoBrMmAAAkU3Rvcm0gU2V3ZXIgUGlwZSBDbGFzcyBJSUktQiAzMC1JbmNoBrQmAAACTEYIDcBLbegY9NMICA0AUh3oGPTTCAAKAAoACgG5BQAAEgAAAMkwAAAAAAAABrUmAAAINjA4LjM2MzYGtiYAAAIwMwa3JgAAJFN0b3JtIFNld2VyIFBpcGUgQ2xhc3MgSUlJLUIgMzYtSW5jaAa4JgAAJFN0b3JtIFNld2VyIFBpcGUgQ2xhc3MgSUlJLUIgMzYtSW5jaAa5JgAAAkxGCA0Qrm/oGPTTCAgNAFId6Bj00wgACgAKAAoBugUAABIAAADLMAAAAAAAAAa6JgAACDYwOC42MDA4BrsmAAACMDMGvCYAACFTdG9ybSBTZXdlciBQaXBlIENvbXBvc2l0ZSA4LUluY2gGvSYAACFTdG9ybSBTZXdlciBQaXBlIENvbXBvc2l0ZSA4LUluY2gGviYAAAJMRggNahBy6Bj00wgIDQBsyA1EX9oIAAoACgAKAbsFAAASAAAAzDAAAAAAAAAGvyYAAAg2MDguNjAxMAbAJgAAAjAzBsEmAAAiU3Rvcm0gU2V3ZXIgUGlwZSBDb21wb3NpdGUgMTAtSW5jaAbCJgAAIlN0b3JtIFNld2VyIFBpcGUgQ29tcG9zaXRlIDEwLUluY2gGwyYAAAJMRggNunJ06Bj00wgIDYDxfRtEX9oIAAoACgAKAbwFAAASAAAAzTAAAAAAAAAGxCYAAAg2MDguNjAxMgbFJgAAAjAzBsYmAAAiU3Rvcm0gU2V3ZXIgUGlwZSBDb21wb3NpdGUgMTItSW5jaAbHJgAAIlN0b3JtIFNld2VyIFBpcGUgQ29tcG9zaXRlIDEyLUluY2gGyCYAAAJMRggNKNV26Bj00wgIDQCkZCpEX9oIAAoACgAKAb0FAAASAAAAzjAAAAAAAAAGySYAAAg2MDguNjAxNQbKJgAAAjAzBssmAAAiU3Rvcm0gU2V3ZXIgUGlwZSBDb21wb3NpdGUgMTUtSW5jaAbMJgAAIlN0b3JtIFNld2VyIFBpcGUgQ29tcG9zaXRlIDE1LUluY2gGzSYAAAJMRggNeDd56Bj00wgIDQA5HzVEX9oIAAoACgAKAb4FAAASAAAAsxcAAAAAAAAGziYAAAg2MTEuMDQxMAbPJgAAAjAzBtAmAAAbUmVjb25zdHJ1Y3RpbmcgQ2F0Y2ggQmFzaW5zBtEmAAAbUmVjb25zdHJ1Y3RpbmcgQ2F0Y2ggQmFzaW5zBtImAAAERUFDSAgNtignrBj00wgIDYBTj01EX9oIAAoACgAKAb8FAAASAAAAtBcAAAAAAAAG0yYAAAg2MTEuMDQyMAbUJgAAAjAzBtUmAAAXUmVjb25zdHJ1Y3RpbmcgTWFuaG9sZXMG1iYAABdSZWNvbnN0cnVjdGluZyBNYW5ob2xlcwbXJgAABEVBQ0gIDTSKKawY9NMICA2AnA5dRF/aCAAKAAoACgHABQAAEgAAALUXAAAAAAAABtgmAAAINjExLjA0MzAG2SYAAAIwMwbaJgAAFVJlY29uc3RydWN0aW5nIElubGV0cwbbJgAAFVJlY29uc3RydWN0aW5nIElubGV0cwbcJgAABEVBQ0gIDZjsK6wY9NMICA0AIsRqRF/aCAAKAAoACgHBBQAAEgAAALYXAAAAAAAABt0mAAAINjExLjA1MzAG3iYAAAIwMwbfJgAAFU1hbmhvbGUgQ292ZXJzIFR5cGUgSgbgJgAAFU1hbmhvbGUgQ292ZXJzIFR5cGUgSgbhJgAABEVBQ0gIDfJOLqwY9NMICA2AhbOSRF/aCAAKAAoACgHCBQAAEgAAALcXAAAAAAAABuImAAAINjExLjA1MzUG4yYAAAIwMwbkJgAAHU1hbmhvbGUgQ292ZXJzIFR5cGUgSi1TcGVjaWFsBuUmAAAdTWFuaG9sZSBDb3ZlcnMgVHlwZSBKLVNwZWNpYWwG5iYAAARFQUNICA1CsTCsGPTTCAgNAPqFrURf2ggACgAKAAoBwwUAABIAAAC4FwAAAAAAAAbnJgAACDYxMS4wNTQwBugmAAACMDMG6SYAABVNYW5ob2xlIENvdmVycyBUeXBlIEsG6iYAABVNYW5ob2xlIENvdmVycyBUeXBlIEsG6yYAAARFQUNICA2mEzOsGPTTCAgNgH87u0Rf2ggACgAKAAoBxAUAABIAAAC5FwAAAAAAAAbsJgAACDYxMS4wNTQ1Bu0mAAACMDMG7iYAABVNYW5ob2xlIENvdmVycyBUeXBlIEwG7yYAABVNYW5ob2xlIENvdmVycyBUeXBlIEwG8CYAAARFQUNICA32dTWsGPTTCAgNgEEnx0Rf2ggACgAKAAoBxQUAABIAAAC6FwAAAAAAAAbxJgAACDYxMS4wNTUwBvImAAACMDMG8yYAABVNYW5ob2xlIENvdmVycyBUeXBlIE0G9CYAABVNYW5ob2xlIENvdmVycyBUeXBlIE0G9SYAAARFQUNICA32dTWsGPTTCAgNgDBE1ERf2ggACgAKAAoBxgUAABIAAAAqGAAAAAAAAAb2JgAACDYxMS4wNTUyBvcmAAACMDMG+CYAACRNYW5ob2xlIENvdmVycyBUeXBlIE0tQ29tbXVuaWNhdGlvbnMG+SYAACRNYW5ob2xlIENvdmVycyBUeXBlIE0tQ29tbXVuaWNhdGlvbnMG+iYAAARFQUNICA3maS2tGPTTCAgNALb54URf2ggACgAKAAoBxwUAABIAAAArGAAAAAAAAAb7JgAACDYxMS4wNTU1BvwmAAACMDMG/SYAABVNYW5ob2xlIENvdmVycyBUeXBlIFEG/iYAABVNYW5ob2xlIENvdmVycyBUeXBlIFEG/yYAAARFQUNICA0izC+tGPTTCAgNgN6QAUVf2ggACgAKAAoByAUAABIAAAAsGAAAAAAAAAYAJwAACDYxMS4wNTU3BgEnAAACMDMGAicAACRNYW5ob2xlIENvdmVycyBUeXBlIFEtQ29tbXVuaWNhdGlvbnMGAycAACRNYW5ob2xlIENvdmVycyBUeXBlIFEtQ29tbXVuaWNhdGlvbnMGBCcAAARFQUNICA18LjKtGPTTCAgNgM2tDkVf2ggACgAKAAoByQUAABIAAAAtGAAAAAAAAAYFJwAACDYxMS4wNjAwBgYnAAACMDMGBycAABNJbmxldCBDb3ZlcnMgVHlwZSBBBggnAAATSW5sZXQgQ292ZXJzIFR5cGUgQQYJJwAABEVBQ0gIDcyQNK0Y9NMICA2AFi0eRV/aCAAKAAoACgHKBQAAEgAAANAfAAAAAAAABgonAAAINjExLjA2MDMGCycAAAIwMwYMJwAAFUlubGV0IENvdmVycyBUeXBlIEEtUwYNJwAAFUlubGV0IENvdmVycyBUeXBlIEEtUwYOJwAABEVBQ0gIDQJkoL8Y9NMICA0AQoApRV/aCAAKAAoACgHLBQAAEgAAANEfAAAAAAAABg8nAAAINjExLjA2MDYGECcAAAIwMwYRJwAAE0lubGV0IENvdmVycyBUeXBlIEIGEicAABNJbmxldCBDb3ZlcnMgVHlwZSBCBhMnAAAERUFDSAgNIMaivxj00wgIDYDHNTdFX9oIAAoACgAKAcwFAAASAAAA0h8AAAAAAAAGFCcAAAg2MTEuMDYwOQYVJwAAAjAzBhYnAAAVSW5sZXQgQ292ZXJzIFR5cGUgQi1BBhcnAAAVSW5sZXQgQ292ZXJzIFR5cGUgQi1BBhgnAAAERUFDSAgNjiilvxj00wgIDQDziEJFX9oIAAoACgAKAc0FAAASAAAAtSsAAAAA</t>
  </si>
  <si>
    <t>AAAGGScAAAg2MTEuMDYxMAYaJwAAAjAzBhsnAAAUSW5sZXQgQ292ZXJzIFR5cGUgQlcGHCcAABRJbmxldCBDb3ZlcnMgVHlwZSBCVwYdJwAABEVBQ0gIDeSIT9wY9NMICA2AHtxNRV/aCAAKAAoACgHOBQAAEgAAANMfAAAAAAAABh4nAAAINjExLjA2MTIGHycAAAIwMwYgJwAAE0lubGV0IENvdmVycyBUeXBlIEMGIScAABNJbmxldCBDb3ZlcnMgVHlwZSBDBiInAAAERUFDSAgN3oqnvxj00wgIDQDRwlxFX9oIAAoACgAKAc8FAAASAAAA1B8AAAAAAAAGIycAAAg2MTEuMDYxNQYkJwAAAjAzBiUnAAATSW5sZXQgQ292ZXJzIFR5cGUgRgYmJwAAE0lubGV0IENvdmVycyBUeXBlIEYGJycAAARFQUNICA1C7am/GPTTCAgNgKKzZUVf2ggACgAKAAoB0AUAABIAAADXHwAAAAAAAAYoJwAACDYxMS4wNjI0BiknAAACMDMGKicAABNJbmxldCBDb3ZlcnMgVHlwZSBIBisnAAATSW5sZXQgQ292ZXJzIFR5cGUgSAYsJwAABEVBQ0gIDeyxrr8Y9NMICA0AKGlzRV/aCAAKAAoACgHRBQAAEgAAANgfAAAAAAAABi0nAAAINjExLjA2MjcGLicAAAIwMwYvJwAAFElubGV0IENvdmVycyBUeXBlIEhNBjAnAAAUSW5sZXQgQ292ZXJzIFR5cGUgSE0GMScAAARFQUNICA2gdrO/GPTTCAgNABeGgEVf2ggACgAKAAoB0gUAABIAAADZHwAAAAAAAAYyJwAACDYxMS4wNjMwBjMnAAACMDMGNCcAABdJbmxldCBDb3ZlcnMgVHlwZSBITS1HSgY1JwAAF0lubGV0IENvdmVycyBUeXBlIEhNLUdKBjYnAAAERUFDSAgNoHazvxj00wgIDYBvCo1FX9oIAAoACgAKAdMFAAASAAAA2h8AAAAAAAAGNycAAAg2MTEuMDYzMwY4JwAAAjAzBjknAAAZSW5sZXQgQ292ZXJzIFR5cGUgSE0tR0otUwY6JwAAGUlubGV0IENvdmVycyBUeXBlIEhNLUdKLVMGOycAAARFQUNICA362LW/GPTTCAgNgDH2mEVf2ggACgAKAAoB1AUAABIAAADbHwAAAAAAAAY8JwAACDYxMS4wNjM2Bj0nAAACMDMGPicAABZJbmxldCBDb3ZlcnMgVHlwZSBITS1TBj8nAAAWSW5sZXQgQ292ZXJzIFR5cGUgSE0tUwZAJwAABEVBQ0gIDVQ7uL8Y9NMICA0AEQ6pRV/aCAAKAAoACgHVBQAAEgAAANwfAAAAAAAABkEnAAAINjExLjA2MzkGQicAAAIwMwZDJwAAFUlubGV0IENvdmVycyBUeXBlIEgtUwZEJwAAFUlubGV0IENvdmVycyBUeXBlIEgtUwZFJwAABEVBQ0gIDeCdur8Y9NMICA2ADzCzRV/aCAAKAAoACgHWBQAAEgAAAN0fAAAAAAAABkYnAAAINjExLjA2NDIGRycAAAIwMwZIJwAAFElubGV0IENvdmVycyBUeXBlIE1TBkknAAAUSW5sZXQgQ292ZXJzIFR5cGUgTVMGSicAAARFQUNICA0SAL2/GPTTCAgNgNEbv0Vf2ggACgAKAAoB1wUAABIAAADeHwAAAAAAAAZLJwAACDYxMS4wNjQ1BkwnAAACMDMGTScAABZJbmxldCBDb3ZlcnMgVHlwZSBNUy1BBk4nAAAWSW5sZXQgQ292ZXJzIFR5cGUgTVMtQQZPJwAABEVBQ0gIDWJiv78Y9NMICA2AkwfLRV/aCAAKAAoACgHYBQAAEgAAAN8fAAAAAAAABlAnAAAINjExLjA2NDgGUScAAAIwMwZSJwAAE0lubGV0IENvdmVycyBUeXBlIFIGUycAABNJbmxldCBDb3ZlcnMgVHlwZSBSBlQnAAAERUFDSAgNxsTBvxj00wgIDYCCJNhFX9oIAAoACgAKAdkFAAASAAAA4B8AAAAAAAAGVScAAAg2MTEuMDY1MQZWJwAAAjAzBlcnAAATSW5sZXQgQ292ZXJzIFR5cGUgUwZYJwAAE0lubGV0IENvdmVycyBUeXBlIFMGWScAAARFQUNICA3GxMG/GPTTCAgNANuo5EVf2ggACgAKAAoB2gUAABIAAAC0MwAAAAAAAAZaJwAACDYxMS4wNjUyBlsnAAACMDMGXCcAABNJbmxldCBDb3ZlcnMgVHlwZSBUBl0nAAATSW5sZXQgQ292ZXJzIFR5cGUgVAZeJwAABEVBQ0gIDTDbBfEY9NMICA0AnZTwRV/aCAAKAAoACgHbBQAAEgAAAOEfAAAAAAAABl8nAAAINjExLjA2NTQGYCcAAAIwMwZhJwAAE0lubGV0IENvdmVycyBUeXBlIFYGYicAABNJbmxldCBDb3ZlcnMgVHlwZSBWBmMnAAAERUFDSAgNICfEvxj00wgIDQCMsf1FX9oIAAoACgAKAdwFAAASAAAAmjgAAAAAAAAGZCcAAAg2MTEuMDY1NQZlJwAAAjAzBmYnAAAVSW5sZXQgQ292ZXJzIFR5cGUgVi1CBmcnAAAVSW5sZXQgQ292ZXJzIFR5cGUgVi1CBmgnAAAERUFDSAgNIqqeWxxh2wgIDQBnMVscYdsIAAoACgAKAd0FAAASAAAA4h8AAAAAAAAGaScAAAg2MTEuMDY1NwZqJwAAAjAzBmsnAAATSW5sZXQgQ292ZXJzIFR5cGUgVwZsJwAAE0lubGV0IENvdmVycyBUeXBlIFcGbScAAARFQUNICA2iica/GPTTCAgNAE6dCUZf2ggACgAKAAoB3gUAABIAAADjHwAAAAAAAAZuJwAACDYxMS4wNjYwBm8nAAACMDMGcCcAABRJbmxldCBDb3ZlcnMgVHlwZSBXTQZxJwAAFElubGV0IENvdmVycyBUeXBlIFdNBnInAAAERUFDSAgN1OvIvxj00wgIDQCXHBlGX9oIAAoACgAKAd8FAAASAAAA5B8AAAAAAAAGcycAAAg2MTEuMDY2MwZ0JwAAAjAzBnUnAAATSW5sZXQgQ292ZXJzIFR5cGUgWAZ2JwAAE0lubGV0IENvdmVycyBUeXBlIFgGdycAAARFQUNICA3ETsu/GPTTCAgNAFkIJUZf2ggACgAKAAoB4AUAABIAAADlHwAAAAAAAAZ4JwAACDYxMS4wNjY2BnknAAACMDMGeicAABNJbmxldCBDb3ZlcnMgVHlwZSBaBnsnAAATSW5sZXQgQ292ZXJzIFR5cGUgWgZ8JwAABEVBQ0gIDX6wzb8Y9NMICA2AhFswRl/aCAAKAAoACgHhBQAAEgAAAFEuAAAAAAAABn0nAAAINjExLjEwMDMGficAAAIwMwZ/JwAAGkNhdGNoIEJhc2lucyAzLUZUIERpYW1ldGVyBoAnAAAaQ2F0Y2ggQmFzaW5zIDMtRlQgRGlhbWV0ZXIGgScAAARFQUNICA38zBTjGPTTCAgNgFRuQ0Zf2ggACgAKAAoB4gUAABIAAABSLgAAAAAAAAaCJwAACDYxMS4xMDA0BoMnAAACMDMGhCcAABpDYXRjaCBCYXNpbnMgNC1GVCBEaWFtZXRlcgaFJwAAGkNhdGNoIEJhc2lucyA0LUZUIERpYW1ldGVyBoYnAAAERUFDSAgNVi8X4xj00wgIDYDpKE5GX9oIAAoACgAKAeMFAAASAAAAUy4AAAAAAAAGhycAAAg2MTEuMTAwNQaIJwAAAjAzBoknAAAaQ2F0Y2ggQmFzaW5zIDUtRlQgRGlhbWV0ZXIGiicAABpDYXRjaCBCYXNpbnMgNS1GVCBEaWFtZXRlcgaLJwAABEVBQ0gIDbqRGeMY9NMICA2ASH6URl/aCAAKAAoACgHkBQAAEgAAAFQuAAAAAAAABownAAAINjExLjEwMDYGjScAAAIwMwaOJwAAGkNhdGNoIEJhc2lucyA2LUZUIERpYW1ldGVyBo8nAAAaQ2F0Y2ggQmFzaW5zIDYtRlQgRGlhbWV0ZXIGkCcAAARFQUNICA0K9BvjGPTTCAgNgGTMokZf2ggACgAKAAoB5QUAABIAAABVLgAAAAAAAAaRJwAACDYxMS4xMjMwBpInAAACMDMGkycAABNDYXRjaCBCYXNpbnMgMngzLUZUBpQnAAATQ2F0Y2ggQmFzaW5zIDJ4My1GVAaVJwAABEVBQ0gIDWRWHuMY9NMICA2A2nyzRl/aCAAKAAoACgHmBQAAEgAAAFYuAAAAAAAABpYnAAAINjExLjEyNTMGlycAAAIwMwaYJwAAFUNhdGNoIEJhc2lucyAyLjV4My1GVAaZJwAAFUNhdGNoIEJhc2lucyAyLjV4My1GVAaaJwAABEVBQ0gIDb64IOMY9NMICA2AFoeAR1/aCAAKAAoACgHnBQAAEgAAAFcuAAAAAAAABpsnAAAINjExLjIwMDMGnCcAAAIwMwadJwAAFk1hbmhvbGVzIDMtRlQgRGlhbWV0ZXIGnicAABZNYW5ob2xlcyAzLUZUIERpYW1ldGVyBp8nAAAERUFDSAgNIhsj4xj00wgIDQB9MpRHX9oIAAoACgAKAegFAAASAAAAWC4AAAAAAAAGoCcAAAg2MTEuMjAwNAahJwAAAjAzBqInAAAWTWFuaG9sZXMgNC1GVCBEaWFtZXRlcgajJwAAFk1hbmhvbGVzIDQtRlQgRGlhbWV0ZXIGpCcAAARFQUNICA18fSXjGPTTCAgNgC8Zo0df2ggACgAKAAoB6QUAABIAAABZLgAAAAAAAAalJwAACDYxMS4yMDA1BqYnAAACMDMGpycAABZNYW5ob2xlcyA1LUZUIERpYW1ldGVyBqgnAAAWTWFuaG9sZXMgNS1GVCBEaWFtZXRlcgapJwAABEVBQ0gIDdbfJ+MY9NMICA0APGK0R1/aCAAKAAoACgHqBQAAEgAAAFouAAAAAAAABqonAAAINjExLjIwMDYGqycAAAIwMwasJwAAFk1hbmhvbGVzIDYtRlQgRGlhbWV0ZXIGrScAABZNYW5ob2xlcyA2LUZUIERpYW1ldGVyBq4nAAAERUFDSAgNJkIq4xj00wgIDYCU5sBHX9oIAAoACgAKAesFAAASAAAAWy4AAAAAAAAGrycAAAg2MTEuMjAwNwawJwAAAjAzBrEnAAAWTWFuaG9sZXMgNy1GVCBEaWFtZXRlcgayJwAAFk1hbmhvbGVzIDctRlQgRGlhbWV0ZXIGsycAAARFQUNICA2KpCzjGPTTCAgNAIIl2Edf2ggACgAKAAoB7AUAABIAAABcLgAAAAAAAAa0JwAACDYxMS4yMDA4BrUnAAACMDMGticAABZNYW5ob2xlcyA4LUZUIERpYW1ldGVyBrcnAAAWTWFuaG9sZXMgOC1GVCBEaWFtZXRlcga4JwAABEVBQ0gIDdoGL+MY9NMICA2A2Dui71/aCAAKAAoACgHtBQAAEgAAAPk3AAAAAAAABrknAAAINjExLjIwMDkGuicAAAIwMwa7JwAAFk1hbmhvbGVzIDktRlQgRGlhbWV0ZXIGvCcAABZNYW5ob2xlcyA5LUZUIERpYW1ldGVyBr0nAAAERUFDSAgNyv8NZJaC2QgIDQCLIrHvX9oIAAoACgAKAe4FAAASAAAA+jcAAAAAAAAGvicAAAg2MTEuMjAxMAa/JwAAAjAzBsAnAAAXTWFuaG9sZXMgMTAtRlQgRGlhbWV0ZXIGwScAABdNYW5ob2xlcyAxMC1GVCBEaWFtZXRlcgbCJwAABEVBQ0gIDTYnBnmWgtkICA0AwALi71/aCAAKAAoACgHvBQAAEgAAAF0uAAAAAAAABsMnAAAINjExLjIwMzMGxCcAAAIwMwbFJwAAD01hbmhvbGVzIDN4My1GVAbGJwAAD01hbmhvbGVzIDN4My1GVAbHJwAABEVBQ0gIDT5pMeMY9NMICA2Acunw71/aCAAKAAoACgHwBQAAEgAAAF4uAAAAAAAABsgnAAAINjExLjIwNDQGyScAAAIwMwbKJwAAD01hbmhvbGVzIDR4NC1GVAbLJwAAD01hbmhvbGVzIDR4NC1GVAbMJwAABEVBQ0gIDY7LM+MY9NMICA0AcQv771/aCAAKAAoACgHxBQAAEgAAAF8uAAAAAAAABs0nAAAINjExLjIwNTUGzicAAAIwMwbPJwAAD01hbmhvbGVzIDV4NS1GVAbQJwAAD01hbmhvbGVzIDV4NS1GVAbRJwAABEVBQ0gIDfItNuMY9NMICA0ABsYF8F/aCAAKAAoACgHyBQAAEgAAAGAuAAAAAAAABtInAAAINjExLjIwNjYG0ycAAAIwMwbUJwAAD01hbmhvbGVzIDZ4Ni1GVAbVJwAAD01hbmhvbGVzIDZ4Ni1GVAbWJwAABEVBQ0gIDfItNuMY9NMICA2AuKwU8F/aCAAKAAoACgHzBQAAEgAAAGEuAAAAAAAABtcnAAAINjExLjIxMDQG2CcAAAIwMwbZJwAAJE1hbmhvbGVzIENvbW11bmljYXRpb24gNC1GVCBEaWFtZXRlcgbaJwAAJE1hbmhvbGVzIENvbW11bmljYXRpb24gNC1GVCBEaWFtZXRlcgbbJwAABEVBQ0gIDXSQOOMY9NMICA2AASwk8F/aCAAKAAoACgH0BQAAEgAAAGIuAAAAAAAABtwnAAAINjExLjI1MDQG3ScAAAIwMwbeJwAAI01hbmhvbGVzIFZhcmlhYmxlIFRlZSA0LUZUIERpYW1ldGVyBt8nAAAjTWFuaG9sZXMgVmFyaWFibGUgVGVlIDQtRlQgRGlhbWV0ZXIG4CcAAARFQUNICA2c8jrjGPTTCAgNAC1/L/Bf2ggACgAKAAoB9QUAABIAAABjLgAAAAAAAAbhJwAACDYxMS4yNjA0BuInAAACMDMG4ycAACdNYW5ob2xlcyBWYXJpYWJsZSBTcGVjaWFsIDQtRlQgRGlhbWV0ZXIG5CcAACdNYW5ob2xlcyBWYXJpYWJsZSBTcGVjaWFsIDQtRlQgRGlhbWV0ZXIG5ScAAARFQUNICA0KVT3jGPTTCAgNgLI0PfBf2ggACgAKAAoB9gUAABIAAABkLgAAAAAAAAbmJwAACDYxMS4zMDAzBucnAAACMDMG6CcAABRJbmxldHMgMy1GVCBEaWFtZXRlcgbpJwAAFElubGV0cyAzLUZUIERpYW1ldGVyBuonAAAERUFDSAgNWrc/4xj00wgIDYCjiKLwX9oIAAoACgAKAfcFAAASAAAAZS4AAAAAAAAG6ycAAAg2MTEuMzAwNAbsJwAAAjAzBu0nAAAUSW5sZXRzIDQtRlQgRGlhbWV0ZXIG7icAABRJbmxldHMgNC1GVCBEaWFtZXRlcgbvJwAABEVBQ0gIDbQZQuMY9NMICA2AOEOt8F/aCAAKAAoACgH4BQAAEgAAAGYuAAAAAAAABvAnAAAINjExLjMyMjAG8ScAAAIwMwbyJwAADUlubGV0cyAyeDItRlQG8ycAAA1JbmxldHMgMngyLUZUBvQnAAAERUFDSAgNBHxE4xj00wgIDQBh2szwX9oIAAoACgAKAfkFAAASAAAAZy4AAAAAAAAG9ScAAAg2MTEuMzIyNQb2JwAAAjAzBvcnAAAPSW5sZXRzIDJ4Mi41LUZUBvgnAAAPSW5sZXRzIDJ4Mi41LUZUBvknAAAERUFDSAgNaN5G4xj00wgIDQAjxtjwX9oIAAoACgAKAfoFAAASAAAAaC4AAAAAAAAG+icAAAg2MTEuMzIzMAb7JwAAAjAzBvwnAAANSW5sZXRzIDJ4My1GVAb9JwAADUlubGV0cyAyeDMtRlQG/icAAARFQUNICA1o3kbjGPTTCAgNABqSFfFf2ggACgAKAAoB+wUAABIAAABpLgAAAAAAAAb/JwAACDYxMS4zMjUzBgAoAAACMDMGASgAAA9JbmxldHMgMi41eDMtRlQGAigAAA9JbmxldHMgMi41eDMtRlQGAygAAARFQUNICA0co0vjGPTTCAgNgFMMKPFf2ggACgAKAAoB/AUAABIAAABqLgAAAAAAAAYEKAAACDYxMS4zOTAxBgUoAAACMDMGBigAABVJbmxldHMgTWVkaWFuIDEgR3JhdGUGBygAABVJbmxldHMgTWVkaWFuIDEgR3JhdGUGCCgAAARFQUNICA0co0vjGPTTCAgNgEIpNfFf2ggACgAKAAoB/QUAABIAAABrLgAAAAAAAAYJKAAACDYxMS4zOTAyBgooAAACMDMGCygAABVJbmxldHMgTWVkaWFuIDIgR3JhdGUGDCgAABVJbmxldHMgTWVkaWFuIDIgR3JhdGUGDSgAAARFQUNICA3QZ1DjGPTTCAgNgAQVQfFf2ggACgAKAAoB/gUAABIAAABsLgAAAAAAAAYOKAAACDYxMS4zOTAzBg8oAAACMDMGECgAABVJbmxldHMgTWVkaWFuIDMgR3JhdGUGESgAABVJbmxldHMgTWVkaWFuIDMgR3JhdGUGEigAAARFQUNICA3QZ1DjGPTTCAgNAF2ZTfFf2ggACgAKAAoB/wUAABIAAABtLgAAAAAAAAYTKAAACDYxMS4zOTA0BhQoAAACMDMGFSgAABVJbmxldHMgTWVkaWFuIDQgR3JhdGUGFigAABVJbmxldHMgTWVkaWFuIDQgR3JhdGUGFygAAARFQUNICA2ELFXjGPTTCAgNgOJOW/Ff2ggACgAKAAoBAAYAABIAAADmHwAAAAAAAAYYKAAACDYxMS44MTA1BhkoAAACMDMGGigAABxBZGp1c3RpbmcgQ2F0Y2ggQmFzaW4gQ292ZXJzBhsoAAAcQWRqdXN0aW5nIENhdGNoIEJhc2luIENvdmVycwYcKAAABEVBQ0gIDdgS0L8Y9NMICA0Av6p/8V/aCAAKAAoACgEBBgAAEgAAAOcfAAAAAAAABh0oAAAINjExLjgxMTAGHigAAAIwMwYfKAAAGEFkanVzdGluZyBNYW5ob2xlIENvdmVycwYgKAAAGEFkanVzdGluZyBNYW5ob2xlIENvdmVycwYhKAAABEVBQ0gIDTx10r8Y9NMICA2ABkyZ8V/aCAAKAAoACgECBgAAEgAAAOgfAAAAAAAABiIoAAAINjExLjgxMTUGIygAAAIwMwYkKAAAFkFkanVzdGluZyBJbmxldCBDb3ZlcnMGJSgAABZBZGp1c3RpbmcgSW5sZXQgQ292ZXJzBiYoAAAERUFDSAgNPHXSvxj00wgIDYBPy6jxX9oIAAoACgAKAQMGAAASAAAAvC8AAAAAAAAGJygAAAo2MTEuODEyMC5TBigoAAACMDMGKSgAABZDb3ZlciBQbGF0ZXMgVGVtcG9yYXJ5BiooAAAWQ292ZXIgUGxhdGVzIFRlbXBvcmFyeQYrKAAABEVBQ0gIDUylG+YY9NMICA2AxXu58V/aCAAKAAoACgEEBgAAEgAAAOkfAAAAAAAABiwoAAAINjExLjk3MDUGLSgAAAIwMwYuKAAAF1NhbHZhZ2VkIE1hbmhvbGUgQ292ZXJzBi8oAAAXU2FsdmFnZWQgTWFuaG9sZSBDb3ZlcnMGMCgAAARFQUNICA261tS/GPTTCAgNAP/1y/Ff2ggACgAKAAoBBQYAABIAAADqHwAAAAAAAAYxKAAACDYxMS45NzEwBjIoAAACMDMGMygAABVTYWx2YWdlZCBJbmxldCBDb3ZlcnMGNCgAABVTYWx2YWdlZCBJbmxldCBDb3ZlcnMGNSgAAARFQUNICA1GOde/GPTTCAgNAFac4vFf2ggACgAKAAoBBgYAABIAAABUOAAAAAAAAAY2KAAACjYxMS45ODUwLlMGNygAAAIwMwY4KAAAElBpcGUgR3JhdGVzIChzaXplKQY5KAAAElBpcGUgR3JhdGVzIChzaXplKQY6KAAABEVBQ0gIDRiQaX9IC9sICA0Adgp/SAvbCAAKAQoACgEHBgAAEgAAAL4vAAAAAAAABjsoAAAKNjExLjk5MDAuUwY8KAAAAjAzBj0oAAASRHJhaW4gU2xvdHRlZCBWYW5lBj4oAAASRHJhaW4gU2xvdHRlZCBWYW5lBj8oAAAERUFDSAgNCmog5hj00wgIDYCl7CvyX9oIAAoACgAKAQgGAAASAAAA6x8AAAAAAAAGQCgAAAg2MTIuMDEwNAZBKAAAAjAzBkIoAAAWUGlwZSBVbmRlcmRyYWluIDQtSW5jaAZDKAAAFlBpcGUgVW5kZXJkcmFpbiA0LUluY2gGRCgAAAJMRggNjJvZvxj00wgIDQBYlb8Y9NMIAAoACgAKAQkGAAASAAAA7B8AAAAAAAAGRSgAAAg2MTIuMDEwNgZGKAAAAjAzBkcoAAAWUGlwZSBVbmRlcmRyYWluIDYtSW5jaAZIKAAAFlBpcGUgVW5kZXJkcmFpbiA2LUluY2gGSSgAAAJMRggNBP7bvxj00wgIDQBYlb8Y9NMIAAoACgAKAQoGAAASAAAA7R8AAAAAAAAGSigAAAg2MTIuMDEwOAZLKAAAAjAzBkwoAAAWUGlwZSBVbmRlcmRyYWluIDgtSW5jaAZNKAAAFlBpcGUgVW5kZXJkcmFpbiA4LUluY2gGTigAAAJMRggNLGDevxj00wgIDQBYlb8Y9NMIAAoACgAKAQsGAAASAAAA7h8AAAAAAAAGTygAAAg2MTIuMDExMAZQKAAAAjAzBlEoAAAXUGlwZSBVbmRlcmRyYWluIDEwLUluY2gGUigAABdQaXBlIFVuZGVyZHJhaW4gMTAtSW5jaAZTKAAAAkxGCA18wuC/GPTTCAgNAFiVvxj00wgACgAKAAoBDAYAABIAAADvHwAAAAAAAAZUKAAACDYxMi4wMTEyBlUoAAACMDMGVigAABdQaXBlIFVuZGVyZHJhaW4gMTItSW5jaAZXKAAAF1BpcGUgVW5kZXJkcmFpbiAxMi1JbmNoBlgoAAACTEYIDQgl478Y9NMICA0AWJW/GPTTCAAKAAoACgENBgAAEgAAAPAfAAAAAAAABlkoAAAINjEyLjAxMTUGWigAAAIwMwZbKAAAF1BpcGUgVW5kZXJkcmFpbiAxNS1JbmNoBlwoAAAXUGlwZSBVbmRlcmRyYWluIDE1LUluY2gGXSgAAAJMRggNOoflvxj00wgIDQBYlb8Y9NMIAAoACgAKAQ4GAAASAAAA8R8AAAAAAAAGXigAAAg2MTIuMDExOAZfKAAAAjAzBmAoAAAXUGlwZSBVbmRlcmRyYWluIDE4LUluY2gGYSgAABdQaXBlIFVuZGVyZHJhaW4gMTgtSW5jaAZiKAAAAkxGCA2U6ee/GPTTCAgNAFiVvxj00wgACgAKAAoBDwYAABIAAADyHwAAAAAAAAZjKAAACDYxMi4wMTIxBmQoAAACMDMGZSgAABdQaXBlIFVuZGVyZHJhaW4gMjEtSW5jaAZmKAAAF1BpcGUgVW5kZXJkcmFpbiAyMS1JbmNoBmcoAAACTEYIDe5L6r8Y9NMICA0AWJW/GPTTCAAKAAoACgEQBgAAEgAAAPMfAAAAAAAABmgoAAAINjEyLjAyMDQGaSgAAAIwMwZqKAAAI1BpcGUgVW5kZXJkcmFpbiBVbnBlcmZvcmF0ZWQgNC1JbmNoBmsoAAAjUGlwZSBVbmRlcmRyYWluIFVucGVyZm9yYXRlZCA0LUluY2gGbCgAAAJMRggNSK7svxj00wgIDQBYlb8Y9NMIAAoACgAKAREGAAASAAAA9B8AAAAAAAAGbSgAAAg2MTIuMDIwNgZuKAAAAjAzBm8oAAAjUGlwZSBVbmRlcmRyYWluIFVucGVyZm9yYXRlZCA2LUluY2gGcCgAACNQaXBlIFVuZGVyZHJhaW4gVW5wZXJmb3JhdGVkIDYtSW5jaAZxKAAAAkxGCA1Iruy/GPTTCAgNAFiVvxj00wgACgAKAAoBEgYAABIAAAD1HwAAAAAAAAZyKAAACDYxMi4wMjA4BnMoAAACMDMGdCgAACNQaXBlIFVuZGVyZHJhaW4gVW5wZXJmb3JhdGVkIDgtSW5jaAZ1KAAAI1BpcGUgVW5kZXJkcmFpbiBVbnBlcmZvcmF0ZWQgOC1JbmNoBnYoAAACTEYIDfxy8b8Y9NMICA0AWJW/GPTTCAAKAAoACgETBgAAEgAAAPYfAAAAAAAABncoAAAINjEyLjAyMTAGeCgAAAIwMwZ5KAAAJFBpcGUgVW5kZXJkcmFpbiBVbnBlcmZvcmF0ZWQgMTAtSW5jaAZ6KAAAJFBpcGUgVW5kZXJkcmFpbiBVbnBlcmZvcmF0ZWQgMTAtSW5jaAZ7KAAAAkxGCA38cvG/GPTTCAgNAFiVvxj00wgACgAKAAoBFAYAABIAAAD3HwAAAAAAAAZ8KAAACDYxMi4wMjEyBn0oAAACMDMGfigAACRQaXBlIFVuZGVyZHJhaW4gVW5wZXJmb3JhdGVkIDEyLUluY2gGfygAACRQaXBlIFVuZGVyZHJhaW4gVW5wZXJmb3JhdGVkIDEyLUluY2gGgCgAAAJMRggNVtXzvxj00wgIDQBYlb8Y9NMIAAoACgAKARUGAAASAAAA+B8AAAAAAAAGgSgAAAg2MTIuMDIxNQaCKAAAAjAzBoMoAAAkUGlwZSBVbmRlcmRyYWluIFVucGVyZm9yYXRlZCAxNS1JbmNoBoQoAAAkUGlwZSBVbmRlcmRyYWluIFVucGVyZm9yYXRlZCAxNS1JbmNoBoUoAAACTEYIDeI39r8Y9NMICA0AWJW/GPTTCAAKAAoACgEWBgAAEgAAAPkfAAAAAAAABoYoAAAINjEyLjAyMTgGhygAAAIwMwaIKAAAJFBpcGUgVW5kZXJkcmFpbiBVbnBlcmZvcmF0ZWQgMTgtSW5jaAaJKAAAJFBpcGUgVW5kZXJkcmFpbiBVbnBlcmZvcmF0ZWQgMTgtSW5jaAaKKAAAAkxGCA0Kmvi/GPTTCAgNAFiVvxj00wgACgAKAAoBFwYAABIAAAD6HwAAAAAAAAaLKAAACDYxMi4wMjIxBowoAAACMDMGjSgAACRQaXBlIFVuZGVyZHJhaW4gVW5wZXJmb3JhdGVkIDIxLUluY2gGjigAACRQaXBlIFVuZGVyZHJhaW4gVW5wZXJmb3JhdGVkIDIxLUluY2gGjygAAAJMRggNZPz6vxj00wgIDQBYlb8Y9NMIAAoACgAKARgGAAASAAAARh8AAAAAAAAGkCgAAAg2MTIuMDQwNAaRKAAAAjAzBpIoAAAeUGlwZSBVbmRlcmRyYWluIFdyYXBwZWQgNC1JbmNoBpMoAAAeUGlwZSBVbmRlcmRyYWluIFdyYXBwZWQgNC1JbmNoBpQoAAACTEYIDRT9c74Y9NMICA0AK2S+GPTTCAAKAAoACgEZBgAAEgAAAEcfAAAAAAAABpUoAAAINjEyLjA0MDYGligAAAIwMwaXKAAAHlBpcGUgVW5kZXJkcmFpbiBXcmFwcGVkIDYtSW5jaAaYKAAAHlBpcGUgVW5kZXJkcmFpbiBXcmFwcGVkIDYtSW5jaAaZKAAAAkxGCA14X3a+GPTTCAgNACtkvhj00wgACgAKAAoBGgYAABIAAABIHwAAAAAAAAaaKAAACDYxMi4wNDA4BpsoAAACMDMGnCgAAB5QaXBlIFVuZGVyZHJhaW4gV3JhcHBlZCA4LUluY2gGnSgAAB5QaXBlIFVuZGVyZHJhaW4gV3JhcHBlZCA4LUluY2gGnigAAAJMRggNDsJ4vhj00wgIDQArZL4Y9NMIAAoACgAKARsGAAASAAAASR8AAAAAAAAGnygAAAg2MTIuMDQxMAagKAAAAjAzBqEoAAAfUGlwZSBVbmRlcmRyYWluIFdyYXBwZWQgMTAtSW5jaAaiKAAAH1BpcGUgVW5kZXJkcmFpbiBXcmFwcGVkIDEwLUluY2gGoygAAAJMRggNLCR7vhj00wgIDQArZL4Y9NMIAAoACgAKARwGAAASAAAASh8AAAAAAAAGpCgAAAg2MTIuMDQxMgalKAAAAjAzBqYoAAAfUGlwZSBVbmRlcmRyYWluIFdyYXBwZWQgMTItSW5jaAanKAAAH1BpcGUgVW5kZXJkcmFpbiBXcmFwcGVkIDEyLUluY2gGqCgAAAJMRggNhoZ9vhj00wgIDQArZL4Y9NMIAAoACgAKAR0GAAASAAAASx8AAAAAAAAGqSgAAAg2MTIuMDQxNQaqKAAAAjAzBqsoAAAfUGlwZSBVbmRlcmRyYWluIFdyYXBwZWQgMTUtSW5jaAasKAAAH1BpcGUgVW5kZXJkcmFpbiBXcmFwcGVkIDE1LUluY2gGrSgAAAJMRggN1uh/vhj00wgIDQArZL4Y9NMIAAoACgAKAR4GAAASAAAATB8AAAAAAAAGrigAAAg2MTIuMDUwNAavKAAAAjAzBrAoAAApUGlwZSBVbmRlcmRyYWluIFdyYXBwZWQgYW5kIFBsb3dlZCA0LUluY2gGsSgAACdQaXBlIFVuZGVyZHJhaW4gV3JhcHBlZCBhbmQgUGxvd2VkIDQtSW4GsigAAAJMRggN1uh/vhj00wgIDQArZL4Y9NMIAAoACgAKAR8GAAASAAAATR8AAAAAAAAGsygAAAg2MTIuMDUwNga0KAAAAjAzBrUoAAApUGlwZSBVbmRlcmRyYWluIFdyYXBwZWQgYW5kIFBsb3dlZCA2LUluY2gGtigAACdQaXBlIFVuZGVyZHJhaW4gV3JhcHBlZCBhbmQgUGxvd2VkIDYtSW4GtygAAAJMRggNOkuCvhj00wgIDQArZL4Y9NMIAAoACgAKASAGAAASAAAATh8AAAAAAAAGuCgAAAg2MTIuMDYwMAa5KAAAAjAzBrooAAARVW5kZXJkcmFpbiBUcmVuY2gGuygAABFVbmRlcmRyYWluIFRyZW5jaAa8KAAAAkxGCA2UrYS+GPTTCAgNACtkvhj00wgACgAKAAoBIQYAABIAAABPHwAAAAAAAAa9KAAACDYxMi4wNzAwBr4oAAACMDMGvygAABZEcmFpbiBUaWxlIEV4cGxvcmF0aW9uBsAoAAAWRHJhaW4gVGlsZSBFeHBsb3JhdGlvbgbBKAAAAkxGCA3uD4e+GPTTCAgNACtkvhj00wgACgAKAAoBIgYAABIAAABQHwAAAAAAAAbCKAAACDYxMi4wODA0BsMoAAACMDMGxCgAADhBcHJvbiBFbmR3YWxscyBmb3IgVW5kZXJkcmFpbiBSZWluZm9yY2VkIENvbmNyZXRlIDQtSW5jaAbFKAAAJUFwciBFbmR3bHMgVW5kZXJkcmFpbiBSZWluZiBDb25jIDQtSW4GxigAAARFQUNICA1Icom+GPTTCAgNACtkvhj00wgACgAKAAoBIwYAABIAAABRHwAAAAAAAAbHKAAACDYxMi4wODA2BsgoAAACMDMGySgAADhBcHJvbiBFbmR3YWxscyBmb3IgVW5kZXJkcmFpbiBSZWluZm9yY2VkIENvbmNyZXRlIDYtSW5jaAbKKAAAJUFwciBFbmR3bHMgVW5kZXJkcmFpbiBSZWluZiBDb25jIDYtSW4GyygAAARFQUNICA2Y1Iu+GPTTCAgNACtkvhj00wgACgAKAAoBJAYAABIAAAC/LwAAAAAAAAbMKAAACjYxMi4wOTAyLlMGzSgAAAIwMwbOKAAAI0luc3VsYXRpb24gQm9hcmQgUG9seXN0eXJlbmUgKGluY2gpBs8oAAAjSW5zdWxhdGlvbiBCb2FyZCBQb2x5c3R5cmVuZSAoaW5jaCkG0CgAAAJTWQgNCmog5hj00wgIDQBH8EfyX9oIAAoBCgAKASUGAAASAAAAjS0AAAAAAAAG0SgAAAo2MTMuMTEwMC5TBtIoAAACMDMG0ygAABRDYWJsZSBCYXJyaWVyIFR5cGUgMQbUKAAAFENhYmxlIEJhcnJpZXIgVHlwZSAxBtUoAAACTEYIDeKge+AY9NMICA2Ab4dn8l/aCAAKAAoACgEmBgAAEgAAAI4tAAAAAAAABtYoAAAKNjEzLjEyMDAuUwbXKAAAAjAzBtgoAAAhQ2FibGUgQmFycmllciBFbmQgVGVybWluYWwgVHlwZSAxBtkoAAAhQ2FibGUgQmFycmllciBFbmQgVGVybWluYWwgVHlwZSAxBtooAAAERUFDSAgNMgN+4Bj00wgIDYAEQnLyX9oIAAoACgAKAScGAAASAAAAtisAAAAAAAAG2ygAAAg2MTQuMDAxMAbcKAAAAjAzBt0oAAAoQmFycmllciBTeXN0ZW0gR3JhZGluZyBTaGFwaW5nIEZpbmlzaGluZwbeKAAAIUJhcnJpZXIgU3lzdGVtIEdyYWRlIFNoYXBlIEZpbmlzaAbfKAAABEVBQ0gIDTTrUdwY9NMICA0AmB6H8l/aCAAKAAoACgEoBgAAEgAAAFYfAAAAAAAABuAoAAAINjE0LjAxMTUG4SgAAAIwMwbiKAAALEFuY2hvcmFnZXMgZm9yIFN0ZWVsIFBsYXRlIEJlYW0gR3VhcmQgVHlwZSAyBuMoAAAkQW5jaG9yYWdlcyBTdGwgUGx0IEJlYW0gR3VhcmQgVHlwZSAyBuQoAAAERUFDSAgNCl6Vvhj00wgIDQArZL4Y9NMIAAoACgAKASkGAAASAAAAVx8AAAAAAAAG5SgAAAg2MTQuMDE1MAbmKAAAAjAzBucoAAAsQW5jaG9yIEFzc2VtYmxpZXMgZm9yIFN0ZWVsIFBsYXRlIEJlYW0gR3VhcmQG6CgAACZBbmNob3IgQXNzZW1ibGllcyBTdGwgUGxhdGUgQmVhbSBHdWFyZAbpKAAABEVBQ0gIDVrAl74Y9NMICA0AK2S+GPTTCAAKAAoACgEqBgAAEgAAAFgfAAAAAAAABuooAAAINjE0LjAyMDAG6ygAAAIwMwbsKAAAI1N0ZWVsIFRocmllIEJlYW0gU3RydWN0dXJlIEFwcHJvYWNoBu0oAAAjU3RlZWwgVGhyaWUgQmVhbSBTdHJ1Y3R1cmUgQXBwcm9hY2gG7igAAAJMRggNviKavhj00wgIDQArZL4Y9NMIAAoACgAKASsGAAASAAAAJCwAAAAAAAAG7ygAAAg2MTQuMDIxMgbwKAAAAjAzBvEoAABBU3RlZWwgVGhyaWUgQmVhbSBTdHJ1Y3R1cmUgQXBwcm9hY2ggUmV0cm9maXQgQ2FudGlsZXZlciBCbHVudCBFbmQG8igAACZTdGwgVGhyaWUgQm0gU3RyIEFwcHIgUmV0cm8gQ2FudCBCbHVudAbzKAAABEVBQ0gIDXJTX90Y9NMICA2AJsrcGPTTCAAKAAoACgEsBgAAEgAAACUsAAAAAAAABvQoAAAINjE0LjAyMTMG9SgAAAIwMwb2KAAAQlN0ZWVsIFRocmllIEJlYW0gU3RydWN0dXJlIEFwcHJvYWNoIFJldHJvZml0IENhbnRpbGV2ZXIgU2xvcGVkIEVuZAb3KAAAJ1N0bCBUaHJpZSBCbSBTdHIgQXBwciBSZXRybyBDYW50IFNsb3BlZAb4KAAABEVBQ0gIDa61Yd0Y9NMICA2AJsrcGPTTCAAKAAoACgEtBgAAEgAAACYsAAAAAAAABvkoAAAINjE0LjAyMTUG+igAAAIwMwb7KAAAMVN0ZWVsIFRocmllIEJlYW0gU3RydWN0dXJlIEFwcHJvYWNoIFJldHJvZml0IFNwYW4G/CgAACNTdGwgVGhyaWUgQm0gU3RyIEFwcHIgUmV0cm9maXQgU3Bhbgb9KAAABEVBQ0gIDa61Yd0Y9NMICA2AJsrcGPTTCAAKAAoACgEuBgAAEgAAACcsAAAAAAAABv4oAAAINjE0LjAyMTYG/ygAAAIwMwYAKQAAMVN0ZWVsIFRocmllIEJlYW0gU3RydWN0dXJlIEFwcHJvYWNoIFJldHJvZml0IFBvc3QGASkAACNTdGwgVGhyaWUgQm0gU3RyIEFwcHIgUmV0cm9maXQgUG9zdAYCKQAABEVBQ0gIDYB6Zt0Y9NMICA0AvWLdGPTTCAAKAAoACgEvBgAAEgAAAIAzAAAAAAAABgMpAAAINjE0LjAyMjAGBCkAAAIwMwYFKQAAIlN0ZWVsIFRocmllIEJlYW0gQnVsbG5vc2UgVGVybWluYWwGBikAACJTdGVlbCBUaHJpZSBCZWFtIEJ1bGxub3NlIFRlcm1pbmFsBgcpAAAERUFDSAgNOpKa8Bj00wgIDQAOz5fyX9oIAAoACgAKATAGAAASAAAAgTMAAAAAAAAGCCkAAAg2MTQuMDIzMAYJKQAAAjAzBgopAAAQU3RlZWwgVGhyaWUgQmVhbQYLKQAAEFN0ZWVsIFRocmllIEJlYW0GDCkAAAJMRggNOpKa8Bj00wgIDYCThKXyX9oIAAoACgAKATEGAAASAAAAmi4AAAAAAAAGDSkAAAg2MTQuMDI1MAYOKQAAAjAzBg8pAAAtU3RlZWwgVGhyaWUgQmVhbSBTdHJ1Y3R1cmUgQXBwcm9hY2ggVGVtcG9yYXJ5BhApAAAlU3RlZWwgVGhyaWUgQmVhbSBTdHJ1Y3QgQXBwcm9hY2ggVGVtcAYRKQAAAkxGCA3CibTjGPTTCAgNAJ5Y4xj00wgACgAKAAoBMgYAABIAAABZHwAAAAAAAAYSKQAACDYxNC4wMzA1BhMpAAACMDMGFCkAAB5TdGVlbCBQbGF0ZSBCZWFtIEd1YXJkIENsYXNzIEEGFSkAAB5TdGVlbCBQbGF0ZSBCZWFtIEd1YXJkIENsYXNzIEEGFikAAAJMRggNGIWcvhj00wgIDQArZL4Y9NMIAAoACgAKATMGAAASAAAAmjAAAAAAAAAGFykAAAg2MTQuMDM0MAYYKQAAAjAzBhkpAAA1U3RlZWwgUGxhdGUgQmVhbSBHdWFyZCBPdmVyIExvdy1GaWxsIEN1bHZlcnRzIENsYXNzIEEGGikAAChTdCBQbHQgQmVhbSBHZCBPdmVyIExvd2ZpbGwgQ3VsdiBDbGFzcyBBBhspAAACTEYIDWDHBugY9NMICA2Au4TnGPTTCAAKAAoACgE0BgAAEgAAAI8sAAAAAAAABhwpAAAINjE0LjAzNDUGHSkAAAIwMwYeKQAAI1N0ZWVsIFBsYXRlIEJlYW0gR3VhcmQgU2hvcnQgUmFkaXVzBh8pAAAjU3RlZWwgUGxhdGUgQmVhbSBHdWFyZCBTaG9ydCBSYWRpdXMGICkAAAJMRggNBORU3hj00wgIDYAGecryX9oIAAoACgAKATUGAAASAAAAXB8AAAAAAAAGISkAAAg2MTQuMDM2MAYiKQAAAjAzBiMpAAAgU3RlZWwgUGxhdGUgQmVhbSBHdWFyZCBUZW1wb3JhcnkGJCkAACBTdGVlbCBQbGF0ZSBCZWFtIEd1YXJkIFRlbXBvcmFyeQYlKQAAAkxGCA3MSaG+GPTTCAgNACtkvhj00wgACgAKAAoBNgYAABIAAABdHwAAAAAAAAYmKQAACDYxNC4wMzcwBicpAAACMDMGKCkAADBTdGVlbCBQbGF0ZSBCZWFtIEd1YXJkIEVuZXJneSBBYnNvcmJpbmcgVGVybWluYWwGKSkAACZTdGwgUGx0IEJlYW0gR2QgRW5lcmd5IEFic29yYiBUZXJtaW5hbAYqKQAABEVBQ0gIDVSro74Y9NMICA0AK2S+GPTTCAAKAAoACgE3BgAAEgAAAJsuAAAAAAAABispAAAINjE0LjAzODAGLCkAAAIwMwYtKQAAOlN0ZWVsIFBsYXRlIEJlYW0gR3VhcmQgRW5lcmd5IEFic29yYmluZyBUZXJtaW5hbCBUZW1wb3JhcnkGLikAACZTdGwgUGx0IEJlYW0gR2QgRW5neSBBYnMgVGVybWluYWwgVGVtcAYvKQAABEVBQ0gIDRzstuMY9NMICA0AnljjGPTTCAAKAAoACgE4BgAAEgAAAJAsAAAAAAAABjApAAAINjE0LjAzOTAGMSkAAAIwMwYyKQAALFN0ZWVsIFBsYXRlIEJlYW0gR3VhcmQgU2hvcnQgUmFkaXVzIFRlcm1pbmFsBjMpAAAoU3RlZWwgUGxhdGUgQmVhbSBHdWFyZCBTaHJ0IFJhZCBUZXJtaW5hbAY0KQAABEVBQ0gIDQTkVN4Y9NMICA2AbgLU8l/aCAAKAAoACgE5BgAAEgAAAJEsAAAAAAAABjUpAAAINjE0LjAzOTUGNikAAAIwMwY3KQAAHEd1YXJkcmFpbCBNb3cgU3RyaXAgQ29uY3JldGUGOCkAABxHdWFyZHJhaWwgTW93IFN0cmlwIENvbmNyZXRlBjkpAAACU1kIDV5GV94Y9NMICA2AilDi8l/aCAAKAAoACgE6BgAAEgAAANMtAAAAAAAABjopAAAINjE0LjAzOTYGOykAAAIwMwY8KQAAG0d1YXJkcmFpbCBNb3cgU3RyaXAgQXNwaGFsdAY9KQAAG0d1YXJkcmFpbCBNb3cgU3RyaXAgQXNwaGFsdAY+KQAAAlNZCA2o7/HhGPTTCAgNgKae8PJf2ggACgAKAAoBOwYAABIAAAAoLAAAAAAAAAY/KQAACDYxNC4wMzk3BkApAAACMDMGQSkAACZHdWFyZHJhaWwgTW93IFN0cmlwIEVtdWxzaWZpZWQgQXNwaGFsdAZCKQAAJkd1YXJkcmFpbCBNb3cgU3RyaXAgRW11bHNpZmllZCBBc3BoYWx0BkMpAAACU1kIDYB6Zt0Y9NMICA2AO1n78l/aCAAKAAoACgE8BgAAEgAAAF4fAAAAAAAABkQpAAAINjE0LjA0MDAGRSkAAAIwMwZGKQAAIEFkanVzdGluZyBTdGVlbCBQbGF0ZSBCZWFtIEd1YXJkBkcpAAAgQWRqdXN0aW5nIFN0ZWVsIFBsYXRlIEJlYW0gR3VhcmQGSCkAAAJMRggNuA2mvhj00wgIDQArZL4Y9NMIAAoACgAKAT0GAAASAAAA1CsAAAAAAAAGSSkAAAg2MTQuMDUxMAZKKQAAAjAzBkspAAAWR3VhcmRyYWlsIFN0aWZmZW5lZCBOVwZMKQAAFkd1YXJkcmFpbCBTdGlmZmVuZWQgTlcGTSkAAAJMRggN6kmS3Bj00wgIDQCU3QfzX9oIAAoACgAKAT4GAAASAAAA1SsAAAAAAAAGTikAAAg2MTQuMDUxNQZPKQAAAjAzBlApAAAXR3VhcmRyYWlsIFN0aWZmZW5lZCBMSFcGUSkAABdHdWFyZHJhaWwgU3RpZmZlbmVkIExIVwZSKQAAAkxGCA06rJTcGPTTCAgNAD0OEoGD2wgACgAKAAoBPwYAABIAAABjHwAAAAAAAAZTKQAACDYxNC4wNzAwBlQpAAACMDMGVSkAABJTYW5kIEJhcnJlbCBBcnJheXMGVikAABJTYW5kIEJhcnJlbCBBcnJheXMGVykAAARFQUNICA1w+bG+GPTTCAgNAD0OEoGD2wgACgAKAAoBQAYAABIAAABkHwAAAAAAAAZYKQAACDYxNC4wODAwBlkpAAACMDMGWikAABhDcmFzaCBDdXNoaW9ucyBQZXJtYW5lbnQGWykAABhDcmFzaCBDdXNoaW9ucyBQZXJtYW5lbnQGXCkAAARFQUNICA1w+bG+GPTTCAgNACtkvhj00wgACgAKAAoBQQYAABIAAABlHwAAAAAAAAZdKQAACDYxNC4wODA1Bl4pAAACMDMGXykAAChDcmFzaCBDdXNoaW9ucyBQZXJtYW5lbnQgTG93IE1haW50ZW5hbmNlBmApAAAjQ3Jhc2ggQ3VzaGlvbnMgUGVybSBMb3cgTWFpbnRhbmFuY2UGYSkAAARFQUNICA3KW7S+GPTTCAgNACtkvhj00wgACgAKAAoBQgYAABIAAABmHwAAAAAAAAZiKQAACDYxNC4wOTA1BmMpAAACMDMGZCkAABhDcmFzaCBDdXNoaW9ucyBUZW1wb3JhcnkGZSkAABhDcmFzaCBDdXNoaW9ucyBUZW1wb3JhcnkGZikAAARFQUNICA0kvra+GPTTCAgNACtkvhj00wgACgAKAAoBQwYAABIAAADWKwAAAAAAAAZnKQAACDYxNC4wOTIwBmgpAAACMDMGaSkAAA1TYWx2YWdlZCBSYWlsBmopAAANU2FsdmFnZWQgUmFpbAZrKQAAAkxGCA06rJTcGPTTCAgNgHA5LPNf2ggACgAKAAoBRAYAABIAAADXKwAAAAAAAAZsKQAACDYxNC4wOTI1Bm0pAAACMDMGbikAACFTYWx2YWdlZCBHdWFyZHJhaWwgRW5kIFRyZWF0bWVudHMGbykAACFTYWx2YWdlZCBHdWFyZHJhaWwgRW5kIFRyZWF0bWVudHMGcCkAAARFQUNICA2oDpfcGPTTCAgNgF9WOfNf2ggACgAKAAoBRQYAABIAAACXLAAAAAAAAAZxKQAACDYxNC4wOTMwBnIpAAACMDMGcykAABdTYWx2YWdlZCBDcmFzaCBDdXNoaW9ucwZ0KQAAF1NhbHZhZ2VkIENyYXNoIEN1c2hpb25zBnUpAAAERUFDSAgNepRl3hj00wgIDYARERf0X9oIAAoACgAKAUYGAAASAAAAmCwAAAAAAAAGdikAAAg2MTQuMDkzNQZ3KQAAAjAzBngpAAAVU2FsdmFnZWQgU2FuZCBCYXJyZWxzBnkpAAAVU2FsdmFnZWQgU2FuZCBCYXJyZWxzBnopAAAERUFDSAgN6PZn3hj00wgIDQAQMyH0X9oIAAoACgAKAUcGAAASAAAAmSwAAAAAAAAGeykAAAg2MTQuMDk1MAZ8KQAAAjAzBn0pAAAkUmVwbGFjaW5nIEd1YXJkcmFpbCBQb3N0cyBhbmQgQmxvY2tzBn4pAAAkUmVwbGFjaW5nIEd1YXJkcmFpbCBQb3N0cyBhbmQgQmxvY2tzBn8pAAAERUFDSAgNYFlq3hj00wgIDQCzFDP0X9oIAAoACgAKAUgGAAASAAAAmiwAAAAAAAAGgCkAAAg2MTQuMDk1MQaBKQAAAjAzBoIpAAAlUmVwbGFjaW5nIEd1YXJkcmFpbCBSYWlsIGFuZCBIYXJkd2FyZQaDKQAAJVJlcGxhY2luZyBHdWFyZHJhaWwgUmFpbCBhbmQgSGFyZHdhcmUGhCkAAAJMRggNfrts3hj00wgIDYCSLEP0X9oIAAoACgAKAUkGAAASAAAA9DYAAAAAAAAGhSkAAAg2MTQuMDk1MgaGKQAAAjAzBocpAAAeUmVwbGFjaW5nIEd1YXJkcmFpbCBSZWZsZWN0b3JzBogpAAAeUmVwbGFjaW5nIEd1YXJkcmFpbCBSZWZsZWN0b3JzBokpAAAERUFDSAgNRo8/N+HG1QgIDQCRTk30X9oIAAoACgAKAUoGAAASAAAAmTgAAAAAAAAGiikAAAg2MTQuMDk1MwaLKQAAAjAzBowpAAAeUmVwbGFjaW5nIEVBVCBSZWZsZWN0aXZlIFBhbmVsBo0pAAAeUmVwbGFjaW5nIEVBVCBSZWZsZWN0aXZlIFBhbmVsBo4pAAAERUFDSAgNVt/2vdUu2wgIDYB1yL3VLtsIAAoACgAKAUsGAAASAAAAtysAAAAAAAAGjykAAAg2MTQuMTAwMAaQKQAAAjAzBpEpAAAXTUdTIEd1YXJkcmFpbCBUZW1wb3JhcnkGkikAABdNR1MgR3VhcmRyYWlsIFRlbXBvcmFyeQaTKQAAAkxGCA0061HcGPTTCAgNgEM1XPRf2ggACgAKAAoBTAYAABIAAAC4KwAAAAAAAAaUKQAACDYxNC4xMTAwBpUpAAACMDMGlikAAC1NR1MgR3VhcmRyYWlsIFRlbXBvcmFyeSBUaHJpZSBCZWFtIFRyYW5zaXRpb24GlykAAChNR1MgR3VhcmRyYWlsIFRlbXAgVGhyaWUgQmVhbSBUcmFuc2l0aW9uBpgpAAACTEYIDZhNVNwY9NMICA2ABSFo9F/aCAAKAAoACgFNBgAAEgAAALkrAAAAAAAABpkpAAAINjE0LjEyMDAGmikAAAIwMwabKQAAJE1HUyBHdWFyZHJhaWwgVGVtcG9yYXJ5IFRlcm1pbmFsIEVBVAacKQAAJE1HUyBHdWFyZHJhaWwgVGVtcG9yYXJ5IFRlcm1pbmFsIEVBVAadKQAABEVBQ0gIDRqwVtwY9NMICA0Ai9Z19F/aCAAKAAoACgFOBgAAEgAAALorAAAAAAAABp4pAAAINjE0LjIzMDAGnykAAAIwMwagKQAAD01HUyBHdWFyZHJhaWwgMwahKQAAD01HUyBHdWFyZHJhaWwgMwaiKQAAAkxGCA1MElncGPTTCAgNgD29hPRf2ggACgAKAAoBTwYAABIAAAC7KwAAAAAAAAajKQAACDYxNC4yMzEwBqQpAAACMDMGpSkAABJNR1MgR3VhcmRyYWlsIDMgSFMGpikAABJNR1MgR3VhcmRyYWlsIDMgSFMGpykAAAJMRggNnHRb3Bj00wgIDQAPro30X9oIAAoACgAKAVAGAAASAAAAvCsAAAAAAAAGqCkAAAg2MTQuMjMyMAapKQAAAjAzBqopAAASTUdTIEd1YXJkcmFpbCAzIFFTBqspAAASTUdTIEd1YXJkcmFpbCAzIFFTBqwpAAACTEYIDezWXdwY9NMICA0A0ZmZ9F/aCAAKAAoACgFRBgAAEgAAAL0rAAAAAAAABq0pAAAINjE0LjIzMzAGrikAAAIwMwavKQAAEU1HUyBHdWFyZHJhaWwgMyBLBrApAAARTUdTIEd1YXJkcmFpbCAzIEsGsSkAAAJMRggNWjlg3Bj00wgIDQA5I6P0X9oIAAoACgAKAVIGAAASAAAAvisAAAAAAAAGsikAAAg2MTQuMjM0MAazKQAAAjAzBrQpAAARTUdTIEd1YXJkcmFpbCAzIEwGtSkAABFNR1MgR3VhcmRyYWlsIDMgTAa2KQAAAkxGCA2qm2LcGPTTCAgNAM7drfRf2ggACgAKAAoBUwYAABIAAADVNwAAAAAAAAa3KQAACDYxNC4yMzQ1BrgpAAACMDMGuSkAABJNR1MgR3VhcmRyYWlsIDMgU0wGuikAABJNR1MgR3VhcmRyYWlsIDMgU0wGuykAAAJMRggNrqXg0D4R2QgIDYA0+WAFpdkIAAoACgAKAVQGAAASAAAA6DUAAAAAAAAGvCkAAAg2MTQuMjM1MAa9KQAAAjAzBr4pAAAaTUdTIEd1YXJkcmFpbCBTaG9ydCBSYWRpdXMGvykAABpNR1MgR3VhcmRyYWlsIFNob3J0IFJhZGl1cwbAKQAAAkxGCA0s9QRe1KHUCAgNgDSJwfRf2ggACgAKAAoBVQYAABIAAAC/KwAAAAAAAAbBKQAACDYxNC4yNTAwBsIpAAACMDMGwykAABlNR1MgVGhyaWUgQmVhbSBUcmFuc2l0aW9uBsQpAAAZTUdTIFRocmllIEJlYW0gVHJhbnNpdGlvbgbFKQAAAkxGCA2qm2LcGPTTCAgNALo+z/Rf2ggACgAKAAoBVgYAABIAAADAKwAAAAAAAAbGKQAACDYxNC4yNjEwBscpAAACMDMGyCkAABpNR1MgR3VhcmRyYWlsIFRlcm1pbmFsIEVBVAbJKQAAGk1HUyBHdWFyZHJhaWwgVGVybWluYWwgRUFUBsopAAAERUFDSAgNDv5k3Bj00wgIDQC3guP0X9oIAAoACgAKAVcGAAASAAAAwSsAAAAAAAAGyykAAAg2MTQuMjYyMAbMKQAAAjAzBs0pAAAdTUdTIEd1YXJkcmFpbCBUZXJtaW5hbCBUeXBlIDIGzikAAB1NR1MgR3VhcmRyYWlsIFRlcm1pbmFsIFR5cGUgMgbPKQAABEVBQ0gIDXJgZ9wY9NMICA0ATD3u9F/aCAAKAAoACgFYBgAAEgAAAOk1AAAAAAAABtApAAAINjE0LjI2MzAG0SkAAAIwMwbSKQAAI01HUyBHdWFyZHJhaWwgU2hvcnQgUmFkaXVzIFRlcm1pbmFsBtMpAAAjTUdTIEd1YXJkcmFpbCBTaG9ydCBSYWRpdXMgVGVybWluYWwG1CkAAARFQUNICA3s2hCs1KHUCAgNgKTB+vRf2ggACgAKAAoBWQYAABIAAAApLAAAAAAAAAbVKQAACDYxNC44MDEwBtYpAAACMDMG1ykAAB5BbmNob3IgUG9zdCBBc3NlbWJseSBUb3AgTW91bnQG2CkAAB5BbmNob3IgUG9zdCBBc3NlbWJseSBUb3AgTW91bnQG2SkAAARFQUNICA3Q3GjdGPTTCAgNALEKDPVf2ggACgAKAAoBWgYAABIAAABnHwAAAAAAAAbaKQAACDYxNS4wMTAwBtspAAACMDMG3CkAABdHdWFyZCBGZW5jZSBUaW1iZXIgUmFpbAbdKQAAF0d1YXJkIEZlbmNlIFRpbWJlciBSYWlsBt4pAAACTEYIDX4gub4Y9NMICA0AK2S+GPTTCAAKAAoACgFbBgAAEgAAAGgfAAAAAAAABt8pAAAINjE1LjAyMDAG4CkAAAIwMwbhKQAAFEN1cmJzIFRyZWF0ZWQgVGltYmVyBuIpAAAUQ3VyYnMgVHJlYXRlZCBUaW1iZXIG4ykAAARFQUNICA3Ygru+GPTTCAgNACtkvhj00wgACgAKAAoBXAYAABIAAABpHwAAAAAAAAbkKQAACDYxNS4wMzAwBuUpAAACMDMG5ikAABJHdWFyZCBQb3N0cyBUaW1iZXIG5ykAABJHdWFyZCBQb3N0cyBUaW1iZXIG6CkAAARFQUNICA0y5b2+GPTTCAgNACtkvhj00wgACgAKAAoBXQYAABIAAABqHwAAAAAAAAbpKQAACDYxNS4wNDAwBuopAAACMDMG6ykAABNNYXJrZXIgUG9zdHMgUnVzdGljBuwpAAATTWFya2VyIFBvc3RzIFJ1c3RpYwbtKQAABEVBQ0gIDYxHwL4Y9NMICA0AK2S+GPTTCAAKAAoACgFeBgAAEgAAAMUEAAAAAAAABu4pAAAINjE1LjEwMDAG7ykAAAIwMwbwKQAAG1dpc2NvbnNpbiBIaXN0b3JpY2FsIE1hcmtlcgbxKQAAG1dpc2NvbnNpbiBIaXN0b3JpY2FsIE1hcmtlcgbyKQAABEVBQ0gIDVRG4XwY9NMICA2AdpfUiTPcCAAKAAoACgFfBgAAEgAAAGsfAAAAAAAABvMpAAAINjE2LjAxMDAG9CkAAAIwMwb1KQAAGUZlbmNlIFdvdmVuIFdpcmUgKGhlaWdodCkG9ikAABlGZW5jZSBXb3ZlbiBXaXJlIChoZWlnaHQpBvcpAAACTEYIDYxHwL4Y9NMICA2AF0IPHszYCAAKAQoACgFgBgAAEgAAADIsAAAAAAAABvgpAAAKNjE2LjAxMjAuUwb5KQAAAjAzBvopAAAURmVuY2luZyBTbWFsbCBBbmltYWwG+ykAABRGZW5jaW5nIFNtYWxsIEFuaW1hbAb8KQAAAkxGCA3wUX7dGPTTCAgNgETnIPVf2ggACgAKAAoBYQYAABIAAABsHwAAAAAAAAb9KQAACDYxNi4wMjA0Bv4pAAACMDMG/ykAABVGZW5jZSBDaGFpbiBMaW5rIDQtRlQGACoAABVGZW5jZSBDaGFpbiBMaW5rIDQtRlQGASoAAAJMRggNQAzFvhj00wgIDYCNZjD1X9oIAAoACgAKAWIGAAASAAAAbR8AAAAAAAAGAioAAAg2MTYuMDIwNQYDKgAAAjAzBgQqAAAVRmVuY2UgQ2hhaW4gTGluayA1LUZUBgUqAAAVRmVuY2UgQ2hhaW4gTGluayA1LUZUBgYqAAACTEYIDUAMxb4Y9NMICA2AIiE79V/aCAAKAAoACgFjBgAAEgAAAG4fAAAAAAAABgcqAAAINjE2LjAyMDYGCCoAAAIwMwYJKgAAFUZlbmNlIENoYWluIExpbmsgNi1GVAYKKgAAFUZlbmNlIENoYWluIExpbmsgNi1GVAYLKgAAAkxGCA2abse+GPTTCAgNAPQRRPVf2ggACgAKAAoBZAYAABIAAADPHwAAAAAAAAYMKgAACDYxNi4wMjA3Bg0qAAACMDMGDioAABVGZW5jZSBDaGFpbiBMaW5rIDctRlQGDyoAABVGZW5jZSBDaGFpbiBMaW5rIDctRlQGECoAAAJMRggNdgGevxj00wgIDYDyM071X9oIAAoACgAKAWUGAAASAAAAVx4AAAAAAAAGESoAAAg2MTYuMDIwOAYSKgAAAjAzBhMqAAAVRmVuY2UgQ2hhaW4gTGluayA4LUZUBhQqAAAVRmVuY2UgQ2hhaW4gTGluayA4LUZUBhUqAAACTEYIDczTnLsY9NMICA2AWr1X9V/aCAAKAAoACgFmBgAAEgAAAHwxAAAAAAAABhYqAAAINjE2LjAyMTAGFyoAAAIwMwYYKgAAFkZlbmNlIENoYWluIExpbmsgMTAtRlQGGSoAABZGZW5jZSBDaGFpbiBMaW5rIDEwLUZUBhoqAAACTEYIDTbI9eoY9NMICA0AOtVn9V/aCAAKAAoACgFnBgAAEgAAALQeAAAAAAAABhsqAAAINjE2LjAzMjkGHCoAAAIwMwYdKgAAGEdhdGVzIENoYWluIExpbmsgKHdpZHRoKQYeKgAAGEdhdGVzIENoYWluIExpbmsgKHdpZHRoKQYfKgAABEVBQ0gIDRBTYLwY9NMICA0AzF92HszYCAAKAQoACgFoBgAAEgAAAMEvAAAAAAAABiAqAAAKNjE2LjAzNTAuUwYhKgAAAjAzBiIqAAAfR2F0ZXMgV29vZCBTaW5nbGUgTGVhZiAobGVuZ3RoKQYjKgAAH0dhdGVzIFdvb2QgU2luZ2xlIExlYWYgKGxlbmd0aCkGJCoAAARFQUNICA20LiXmGPTTCAgNgBntd/Vf2ggACgEKAAoBaQYAABIAAADCLwAAAAAAAAYlKgAACjYxNi4wMzUyLlMGJioAAAIwMwYnKgAAH0dhdGVzIFdvb2QgRG91YmxlIExlYWYgKGxlbmd0aCkGKCoAAB9HYXRlcyBXb29kIERvdWJsZSBMZWFmIChsZW5ndGgpBikqAAAERUFDSAgNGJEn5hj00wgIDYCBdoH1X9oIAAoBCgAKAWoGAAASAAAAwy8AAAAAAAAGKioAAAo2MTYuMDM2MC5TBisqAAACMDMGLCoAAB9HYXRlcyBQaXBlIFNpbmdsZSBMZWFmIChsZW5ndGgpBi0qAAAfR2F0ZXMgUGlwZSBTaW5nbGUgTGVhZiAobGVuZ3RoKQYuKgAABEVBQ0gIDZrzKeYY9NMICA0A2vqN9V/aCAAKAQoACgFrBgAAEgAAALUeAAAAAAAABi8qAAAINjE2LjA0MDQGMCoAAAIwMwYxKgAAHkZlbmNlIENoYWluIExpbmsgU2FsdmFnZWQgNC1GVAYyKgAAHkZlbmNlIENoYWluIExpbmsgU2FsdmFnZWQgNC1GVAYzKgAAAkxGCA1qtWK8GPTTCAgNgNXsmx7M2AgACgAKAAoBbAYAABIAAAC2HgAAAAAAAAY0KgAACDYxNi4wNDA1BjUqAAACMDMGNioAAB5GZW5jZSBDaGFpbiBMaW5rIFNhbHZhZ2VkIDUtRlQGNyoAAB5GZW5jZSBDaGFpbiBMaW5rIFNhbHZhZ2VkIDUtRlQGOCoAAAJMRggNuhdlvBj00wgIDQDUDqYezNgIAAoACgAKAW0GAAASAAAAtx4AAAAAAAAGOSoAAAg2MTYuMDQwNgY6KgAAAjAzBjsqAAAeRmVuY2UgQ2hhaW4gTGluayBTYWx2YWdlZCA2LUZUBjwqAAAeRmVuY2UgQ2hhaW4gTGluayBTYWx2YWdlZCA2LUZUBj0qAAACTEYIDboXZbwY9NMICA2A0jCwHszYCAAKAAoACgFuBgAAEgAAALgeAAAAAAAABj4qAAAINjE2LjA0MDcGPyoAAAIwMwZAKgAAHkZlbmNlIENoYWluIExpbmsgU2FsdmFnZWQgNy1GVAZBKgAAHkZlbmNlIENoYWluIExpbmsgU2FsdmFnZWQgNy1GVAZCKgAAAkxGCA0eeme8GPTTCAgNgA4q0Ovy2ggACgAKAAoBbwYAABIAAAC5HgAAAAAAAAZDKgAACDYxNi4wNDA4BkQqAAACMDMGRSoAAB5GZW5jZSBDaGFpbiBMaW5rIFNhbHZhZ2VkIDgtRlQGRioAAB5GZW5jZSBDaGFpbiBMaW5rIFNhbHZhZ2VkIDgtRlQGRyoAAAJMRggNeNxpvBj00wgIDQCTPsYezNgIAAoACgAKAXAGAAASAAAAfTEAAAAAAAAGSCoAAAg2MTYuMDQxMAZJKgAAAjAzBkoqAAAfRmVuY2UgQ2hhaW4gTGluayBTYWx2YWdlZCAxMC1GVAZLKgAAH0ZlbmNlIENoYWluIExpbmsgU2FsdmFnZWQgMTAtRlQGTCoAAAJMRggNmir46hj00wgIDYDrwtIezNgIAAoACgAKAXEGAAASAAAAITAAAAAAAAAGTSoAAAo2MTYuMDYwMC5TBk4qAAACMDMGTyoAAA9GZW5jZSBUZW1wb3JhcnkGUCoAAA9GZW5jZSBUZW1wb3JhcnkGUSoAAAJMRggNXK0H5xj00wgIDQDJF5v1X9oIAAoACgAKAXIGAAASAAAAIjAAAAAAAAAGUioAAAo2MTYuMDcwMC5TBlMqAAACMDMGVCoAAAxGZW5jZSBTYWZldHkGVSoAAAxGZW5jZSBTYWZldHkGVioAAAJMRggNwA8K5xj00wgIDYAhnKf1X9oIAAoACgAKAXMGAAASAAAAIzAAAAAAAAAGVyoAAAo2MTYuMDgwMC5TBlgqAAACMDMGWSoAABVGZW5jZSBUcmFjayBDbGVhcmFuY2UGWioAABVGZW5jZSBUcmFjayBDbGVhcmFuY2UGWyoAAAJMRggNEHIM5xj00wgIDYA96rX1X9oIAAoACgAKAXQGAAASAAAAUjgAAAAAAAAGXCoAAAo2MTYuMDkwMC5TBl0qAAACMDMGXioAACtGbGV4aWJsZSBDb21wb3NpdGUgUmFpbCBTbm93IEZlbmNlIChoZWlnaHQpBl8qAAAnRmxleCBDb21wb3NpdGUgUmFpbCBTbm93IEZlbmNlIChoZWlnaHQpBmAqAAACTEYIDWigmmLs8toICA0AFzJi7PLaCAAKAAoACgF1BgAAEgAAALweAAAAAAAABmEqAAAINjE4LjAxMDAGYioAAAIwMwZjKgAALk1haW50ZW5hbmNlIGFuZCBSZXBhaXIgb2YgSGF1bCBSb2FkcyAocHJvamVjdCkGZCoAACRNYWludGVuYW5jZSBhbmQgUmVwYWlyIG9mIEhhdWwgUm9hZHMGZSoAAARFQUNICA2GA3G8GPTTCAgNgGBJTGDR2wgACgEKAAoBdgYAABIAAAC9HgAAAAAAAAZmKgAACDYxOS4xMDAwBmcqAAACMDMGaCoAAAxNb2JpbGl6YXRpb24GaSoAAAxNb2JpbGl6YXRpb24GaioAAARFQUNICA3qZXO8GPTTCAgNAJHEopY21wgACgAKAAoBdwYAABIAAAC+HgAAAAAAAAZrKgAACDYyMC4wMTAwBmwqAAACMDMGbSoAABpDb25jcmV0ZSBDb3JydWdhdGVkIE1lZGlhbgZuKgAAGkNvbmNyZXRlIENvcnJ1Z2F0ZWQgTWVkaWFuBm8qAAACU0YIDTDIdbwY9NMICA2AOi7K9V/aCAAKAAoACgF4BgAAEgAAAL8eAAAAAAAABnAqAAAINjIwLjAyMDAGcSoAAAIwMwZyKgAAGkNvbmNyZXRlIE1lZGlhbiBCbHVudCBOb3NlBnMqAAAaQ29uY3JldGUgTWVkaWFuIEJsdW50IE5vc2UGdCoAAAJTRggNMMh1vBj00wgIDYCit9P1X9oIAAoACgAKAXkGAAASAAAAwB4AAAAAAAAGdSoAAAg2MjAuMDMwMAZ2KgAAAjAzBncqAAAbQ29uY3JldGUgTWVkaWFuIFNsb3BlZCBOb3NlBngqAAAbQ29uY3JldGUgTWVkaWFuIFNsb3BlZCBOb3NlBnkqAAACU0YIDZQqeLwY9NMICA0Azgrf9V/aCAAKAAoACgF6BgAAEgAAAMEeAAAAAAAABnoqAAAINjIxLjAxMDAGeyoAAAIwMwZ8KgAAHExhbmRtYXJrIFJlZmVyZW5jZSBNb251bWVudHMGfSoAABxMYW5kbWFyayBSZWZlcmVuY2UgTW9udW1lbnRzBn4qAAAERUFDSAgN7ox6vBj00wgIDQDRAbwY9NMIAAoACgAKAXsGAAASAAAAwh4AAAAAAAAGfyoAAAg2MjEuMTEwMAaAKgAAAjAzBoEqAAAxTGFuZG1hcmsgUmVmZXJlbmNlIE1vbnVtZW50cyBhbmQgQ2FzdCBJcm9uIENvdmVycwaCKgAAJ0xhbmRtYXJrIFJlZiBNb251bWVudHMmQ2FzdCBJcm9uIENvdmVycwaDKgAABEVBQ0gIDXrvfLwY9NMICA0A0QG8GPTTCAAKAAoACgF8BgAAEgAAAMMeAAAAAAAABoQqAAAINjIxLjEyMDAGhSoAAAIwMwaGKgAAMExhbmRtYXJrIFJlZmVyZW5jZSBNb251bWVudHMgYW5kIEFsdW1pbnVtIENvdmVycwaHKgAAJkxhbmRtYXJrIFJlZiBNb251bWVudHMmQWx1bWludW0gQ292ZXJzBogqAAAERUFDSAgN1FF/vBj00wgIDQDRAbwY9NMIAAoACgAKAX0GAAASAAAAxB4AAA</t>
  </si>
  <si>
    <t>AAAAAGiSoAAAg2MjMuMDIwMAaKKgAAAjAzBosqAAAeRHVzdCBDb250cm9sIFN1cmZhY2UgVHJlYXRtZW50BowqAAAeRHVzdCBDb250cm9sIFN1cmZhY2UgVHJlYXRtZW50Bo0qAAACU1kIDfyzgbwY9NMICA2AB4Xx9V/aCAAKAAoACgF+BgAAEgAAAMUeAAAAAAAABo4qAAAINjI0LjAxMDAGjyoAAAIwMwaQKgAABVdhdGVyBpEqAAAFV2F0ZXIGkioAAARNR0FMCA1gFoS8GPTTCAgNAEH/A/Zf2ggACgAKAAoBfwYAABIAAADGHgAAAAAAAAaTKgAACDYyNS4wMTAwBpQqAAACMDMGlSoAAAdUb3Bzb2lsBpYqAAAHVG9wc29pbAaXKgAAAlNZCA3YeIa8GPTTCAgNANEBvBj00wgACgAKAAoBgAYAABIAAADHHgAAAAAAAAaYKgAACDYyNS4wMTA1BpkqAAACMDMGmioAAAdUb3Bzb2lsBpsqAAAHVG9wc29pbAacKgAAAkNZCA0K24i8GPTTCAgNANEBvBj00wgACgAKAAoBgQYAABIAAADIHgAAAAAAAAadKgAACDYyNS4wNTAwBp4qAAACMDMGnyoAABBTYWx2YWdlZCBUb3Bzb2lsBqAqAAAQU2FsdmFnZWQgVG9wc29pbAahKgAAAlNZCA1kPYu8GPTTCAgNAF1NEvZf2ggACgAKAAoBggYAABIAAADJHgAAAAAAAAaiKgAACDYyNi4wMjAwBqMqAAACMDMGpCoAAApQZWF0IEh1bXVzBqUqAAAKUGVhdCBIdW11cwamKgAAAlNZCA3In428GPTTCAgNgPApJ/Zf2ggACgAKAAoBgwYAABIAAADKHgAAAAAAAAanKgAACDYyNy4wMjAwBqgqAAACMDMGqSoAAAhNdWxjaGluZwaqKgAACE11bGNoaW5nBqsqAAACU1kIDQ4CkLwY9NMICA0AXz2LIMzYCAAKAAoACgGEBgAAEgAAAMseAAAAAAAABqwqAAAINjI3LjAyMDUGrSoAAAIwMwauKgAACE11bGNoaW5nBq8qAAAITXVsY2hpbmcGsCoAAANUT04IDQ4CkLwY9NMICA0AmpWTIMzYCAAKAAoACgGFBgAAEgAAAH4xAAAAAAAABrEqAAAINjI4LjExMDQGsioAAAIwMwazKgAADUVyb3Npb24gQmFsZXMGtCoAAA1Fcm9zaW9uIEJhbGVzBrUqAAAERUFDSAgN6oz66hj00wgIDYBtj2u9zdgIAAoACgAKAYYGAAASAAAAfzEAAAAAAAAGtioAAAg2MjguMTUwNAa3KgAAAjAzBrgqAAAKU2lsdCBGZW5jZQa5KgAAClNpbHQgRmVuY2UGuioAAAJMRggNRO/86hj00wgIDQAgdnq9zdgIAAoACgAKAYcGAAASAAAA0B4AAAAAAAAGuyoAAAg2MjguMTUyMAa8KgAAAjAzBr0qAAAWU2lsdCBGZW5jZSBNYWludGVuYW5jZQa+KgAAFlNpbHQgRmVuY2UgTWFpbnRlbmFuY2UGvyoAAAJMRggN7u2bvBj00wgIDYASBP6HMtoIAAoACgAKAYgGAAASAAAARDgAAAAAAAAGwCoAAAo2MjguMTUzMC5TBsEqAAACMDMGwioAABVTaWx0IEZlbmNlIEhlYXZ5IER1dHkGwyoAABVTaWx0IEZlbmNlIEhlYXZ5IER1dHkGxCoAAAJMRggN/A7d3h0z2ggIDYDEt94dM9oIAAoACgAKAYkGAAASAAAARTgAAAAAAAAGxSoAAAo2MjguMTUzNS5TBsYqAAACMDMGxyoAACFTaWx0IEZlbmNlIEhlYXZ5IER1dHkgTWFpbnRlbmFuY2UGyCoAACFTaWx0IEZlbmNlIEhlYXZ5IER1dHkgTWFpbnRlbmFuY2UGySoAAAJMRggNiHkiPh4z2ggIDYDUFT4eM9oIAAoACgAKAYoGAAASAAAA0R4AAAAAAAAGyioAAAg2MjguMTU1MAbLKgAAAjAzBswqAAALU2lsdCBTY3JlZW4GzSoAAAtTaWx0IFNjcmVlbgbOKgAAAkxGCA1IUJ68GPTTCAgNgIYhjr3N2AgACgAKAAoBiwYAABIAAADSHgAAAAAAAAbPKgAACDYyOC4xOTA1BtAqAAACMDMG0SoAAB1Nb2JpbGl6YXRpb25zIEVyb3Npb24gQ29udHJvbAbSKgAAHU1vYmlsaXphdGlvbnMgRXJvc2lvbiBDb250cm9sBtMqAAAERUFDSAgNorKgvBj00wgIDYBIDZq9zdgIAAoACgAKAYwGAAASAAAA0x4AAAAAAAAG1CoAAAg2MjguMTkxMAbVKgAAAjAzBtYqAAAnTW9iaWxpemF0aW9ucyBFbWVyZ2VuY3kgRXJvc2lvbiBDb250cm9sBtcqAAAmTW9iaWxpemF0aW9uIEVtZXJnZW5jeSBFcm9zaW9uIENvbnRyb2wG2CoAAARFQUNICA3yFKO8GPTTCAgNgLCWo73N2AgACgAKAAoBjQYAABIAAADUHgAAAAAAAAbZKgAACDYyOC4xOTIwBtoqAAACMDMG2yoAABhDbGVhbmluZyBTZWRpbWVudCBCYXNpbnMG3CoAABhDbGVhbmluZyBTZWRpbWVudCBCYXNpbnMG3SoAAAJDWQgNYHelvBj00wgIDQCvuK29zdgIAAoACgAKAY4GAAASAAAA4DEAAAAAAAAG3ioAAAg2MjguMjAwMgbfKgAAAjAzBuAqAAAaRXJvc2lvbiBNYXQgQ2xhc3MgSSBUeXBlIEEG4SoAABpFcm9zaW9uIE1hdCBDbGFzcyBJIFR5cGUgQQbiKgAAAlNZCA2wC93rGPTTCAgNAERzuL3N2AgACgAKAAoBjwYAABIAAACBMQAAAAAAAAbjKgAACDYyOC4yMDA0BuQqAAACMDMG5SoAABpFcm9zaW9uIE1hdCBDbGFzcyBJIFR5cGUgQgbmKgAAGkVyb3Npb24gTWF0IENsYXNzIEkgVHlwZSBCBucqAAACU1kIDZRR/+oY9NMICA2AI4vIvc3YCAAKAAoACgGQBgAAEgAAAIIxAAAAAAAABugqAAAINjI4LjIwMDYG6SoAAAIwMwbqKgAAIEVyb3Npb24gTWF0IFVyYmFuIENsYXNzIEkgVHlwZSBBBusqAAAgRXJvc2lvbiBNYXQgVXJiYW4gQ2xhc3MgSSBUeXBlIEEG7CoAAAJTWQgNXBYE6xj00wgIDYDldtS9zdgIAAoACgAKAZEGAAASAAAAgzEAAAAAAAAG7SoAAAg2MjguMjAwOAbuKgAAAjAzBu8qAAAgRXJvc2lvbiBNYXQgVXJiYW4gQ2xhc3MgSSBUeXBlIEIG8CoAACBFcm9zaW9uIE1hdCBVcmJhbiBDbGFzcyBJIFR5cGUgQgbxKgAAAlNZCA1cFgTrGPTTCAgNAD774L3N2AgACgAKAAoBkgYAABIAAACEMQAAAAAAAAbyKgAACDYyOC4yMDIxBvMqAAACMDMG9CoAABtFcm9zaW9uIE1hdCBDbGFzcyBJSSBUeXBlIEEG9SoAABtFcm9zaW9uIE1hdCBDbGFzcyBJSSBUeXBlIEEG9ioAAAJTWQgN3ngG6xj00wgIDYBpTuy9zdgIAAoACgAKAZMGAAASAAAAhTEAAAAAAAAG9yoAAAg2MjguMjAyMwb4KgAAAjAzBvkqAAAbRXJvc2lvbiBNYXQgQ2xhc3MgSUkgVHlwZSBCBvoqAAAbRXJvc2lvbiBNYXQgQ2xhc3MgSUkgVHlwZSBCBvsqAAACU1kIDQbbCOsY9NMICA0AwtL4vc3YCAAKAAoACgGUBgAAEgAAAIYxAAAAAAAABvwqAAAINjI4LjIwMjcG/SoAAAIwMwb+KgAAG0Vyb3Npb24gTWF0IENsYXNzIElJIFR5cGUgQwb/KgAAG0Vyb3Npb24gTWF0IENsYXNzIElJIFR5cGUgQwYAKwAAAlNZCA10PQvrGPTTCAgNgO0lBL7N2AgACgAKAAoBlQYAABIAAACHMQAAAAAAAAYBKwAACDYyOC4yMDMxBgIrAAACMDMGAysAABxFcm9zaW9uIE1hdCBDbGFzcyBJSUkgVHlwZSBBBgQrAAAcRXJvc2lvbiBNYXQgQ2xhc3MgSUlJIFR5cGUgQQYFKwAAAlNZCA3Enw3rGPTTCAgNAM09FL7N2AgACgAKAAoBlgYAABIAAACIMQAAAAAAAAYGKwAACDYyOC4yMDMzBgcrAAACMDMGCCsAABxFcm9zaW9uIE1hdCBDbGFzcyBJSUkgVHlwZSBCBgkrAAAcRXJvc2lvbiBNYXQgQ2xhc3MgSUlJIFR5cGUgQgYKKwAAAlNZCA0KAhDrGPTTCAgNAOmLIr7N2AgACgAKAAoBlwYAABIAAACJMQAAAAAAAAYLKwAACDYyOC4yMDM3BgwrAAACMDMGDSsAABxFcm9zaW9uIE1hdCBDbGFzcyBJSUkgVHlwZSBDBg4rAAAcRXJvc2lvbiBNYXQgQ2xhc3MgSUlJIFR5cGUgQwYPKwAAAlNZCA14ZBLrGPTTCAgNgPXUM77N2AgACgAKAAoBmAYAABIAAACKMQAAAAAAAAYQKwAACDYyOC4yMDM5BhErAAACMDMGEisAABxFcm9zaW9uIE1hdCBDbGFzcyBJSUkgVHlwZSBEBhMrAAAcRXJvc2lvbiBNYXQgQ2xhc3MgSUlJIFR5cGUgRAYUKwAAAlNZCA14ZBLrGPTTCAgNAHuKQb7N2AgACgAKAAoBmQYAABIAAAAqHgAAAAAAAAYVKwAACDYyOC41NTA1BhYrAAACMDMGFysAABVQb2x5ZXRoeWxlbmUgU2hlZXRpbmcGGCsAABVQb2x5ZXRoeWxlbmUgU2hlZXRpbmcGGSsAAAJTWQgNRsUsuxj00wgIDYB/bFr2X9oIAAoACgAKAZoGAAASAAAAKx4AAAAAAAAGGisAAAg2MjguNjAwNQYbKwAAAjAzBhwrAAASVHVyYmlkaXR5IEJhcnJpZXJzBh0rAAASVHVyYmlkaXR5IEJhcnJpZXJzBh4rAAACU1kIDaAnL7sY9NMICA2AyOtp9l/aCAAKAAoACgGbBgAAEgAAACweAAAAAAAABh8rAAAINjI4LjY1MDUGICsAAAIwMwYhKwAAFlNvaWwgU3RhYmlsaXplciBUeXBlIEEGIisAABZTb2lsIFN0YWJpbGl6ZXIgVHlwZSBBBiMrAAAEQUNSRQgNoCcvuxj00wgIDQBOoXf2X9oIAAoACgAKAZwGAAASAAAALR4AAAAAAAAGJCsAAAg2MjguNjUxMAYlKwAAAjAzBiYrAAAWU29pbCBTdGFiaWxpemVyIFR5cGUgQgYnKwAAFlNvaWwgU3RhYmlsaXplciBUeXBlIEIGKCsAAARBQ1JFCA1e7DO7GPTTCAgNAJcgh/Zf2ggACgAKAAoBnQYAABIAAAAuHgAAAAAAAAYpKwAACDYyOC43MDA1BiorAAACMDMGKysAABdJbmxldCBQcm90ZWN0aW9uIFR5cGUgQQYsKwAAF0lubGV0IFByb3RlY3Rpb24gVHlwZSBBBi0rAAAERUFDSAgNrk42uxj00wgIDQDgn5b2X9oIAAoACgAKAZ4GAAASAAAALx4AAAAAAAAGLisAAAg2MjguNzAxMAYvKwAAAjAzBjArAAAXSW5sZXQgUHJvdGVjdGlvbiBUeXBlIEIGMSsAABdJbmxldCBQcm90ZWN0aW9uIFR5cGUgQgYyKwAABEVBQ0gIDa5ONrsY9NMICA0AKR+m9l/aCAAKAAoACgGfBgAAEgAAADAeAAAAAAAABjMrAAAINjI4LjcwMTUGNCsAAAIwMwY1KwAAF0lubGV0IFByb3RlY3Rpb24gVHlwZSBDBjYrAAAXSW5sZXQgUHJvdGVjdGlvbiBUeXBlIEMGNysAAARFQUNICA06sTi7GPTTCAgNgPoPr/Zf2ggACgAKAAoBoAYAABIAAAAxHgAAAAAAAAY4KwAACDYyOC43MDIwBjkrAAACMDMGOisAABdJbmxldCBQcm90ZWN0aW9uIFR5cGUgRAY7KwAAF0lubGV0IFByb3RlY3Rpb24gVHlwZSBEBjwrAAAERUFDSAgNYhM7uxj00wgIDYCPyrn2X9oIAAoACgAKAaEGAAASAAAAizEAAAAAAAAGPSsAAAg2MjguNzUwNAY+KwAAAjAzBj8rAAAWVGVtcG9yYXJ5IERpdGNoIENoZWNrcwZAKwAAFlRlbXBvcmFyeSBEaXRjaCBDaGVja3MGQSsAAAJMRggNIikX6xj00wgIDQAVgMf2X9oIAAoACgAKAaIGAAASAAAAmysAAAAAAAAGQisAAAo2MjguNzUxNS5TBkMrAAACMDMGRCsAABJTdG9uZSBEaXRjaCBDaGVja3MGRSsAABJTdG9uZSBEaXRjaCBDaGVja3MGRisAAAJDWQgNYFAW3Bj00wgIDYDVjd32X9oIAAoACgAKAaMGAAASAAAAyjMAAAAAAAAGRysAAAg2MjguNzU1NQZIKwAAAjAzBkkrAAATQ3VsdmVydCBQaXBlIENoZWNrcwZKKwAAE0N1bHZlcnQgUGlwZSBDaGVja3MGSysAAARFQUNICA0InUjxGPTTCAgNgMSq6vZf2ggACgAKAAoBpAYAABIAAAC4LQAAAAAAAAZMKwAACDYyOC43NTYwBk0rAAACMDMGTisAAA1UcmFja2luZyBQYWRzBk8rAAANVHJhY2tpbmcgUGFkcwZQKwAABEVBQ0gIDRb+2uAY9NMICA0A8P319l/aCAAKAAoACgGlBgAAEgAAALktAAAAAAAABlErAAAINjI4Ljc1NzAGUisAAAIwMwZTKwAACVJvY2sgQmFncwZUKwAACVJvY2sgQmFncwZVKwAABEVBQ0gIDaxg3eAY9NMICA0AUYqU91/aCAAKAAoACgGmBgAAEgAAADUeAAAAAAAABlYrAAAINjI5LjAyMDUGVysAAAIwMwZYKwAAEUZlcnRpbGl6ZXIgVHlwZSBBBlkrAAARRmVydGlsaXplciBUeXBlIEEGWisAAANDV1QIDcqcRLsY9NMICA2AQT1gv83YCAAKAAoACgGnBgAAEgAAADYeAAAAAAAABlsrAAAINjI5LjAyMTAGXCsAAAIwMwZdKwAAEUZlcnRpbGl6ZXIgVHlwZSBCBl4rAAARRmVydGlsaXplciBUeXBlIEIGXysAAANDV1QIDcqcRLsY9NMICA2AqcZpv83YCAAKAAoACgGoBgAAEgAAADceAAAAAAAABmArAAAINjI5LjExMDAGYSsAAAIwMwZiKwAAIEFncmljdWx0dXJhbCBMaW1lc3RvbmUgVHJlYXRtZW50BmMrAAAgQWdyaWN1bHR1cmFsIExpbWVzdG9uZSBUcmVhdG1lbnQGZCsAAANUT04IDST/RrsY9NMICA0AIZ2n91/aCAAKAAoACgGpBgAAEgAAADgeAAAAAAAABmUrAAAINjMwLjAxMTAGZisAAAIwMwZnKwAAFlNlZWRpbmcgTWl4dHVyZSBOby4gMTAGaCsAABZTZWVkaW5nIE1peHR1cmUgTm8uIDEwBmkrAAACTEIIDX5hSbsY9NMICA0AGCGtv83YCAAKAAoACgGqBgAAEgAAADkeAAAAAAAABmorAAAINjMwLjAxMjAGaysAAAIwMwZsKwAAFlNlZWRpbmcgTWl4dHVyZSBOby4gMjAGbSsAABZTZWVkaW5nIE1peHR1cmUgTm8uIDIwBm4rAAACTEIIDdjDS7sY9NMICA2AFkO3v83YCAAKAAoACgGrBgAAEgAAADoeAAAAAAAABm8rAAAINjMwLjAxMzAGcCsAAAIwMwZxKwAAFlNlZWRpbmcgTWl4dHVyZSBOby4gMzAGcisAABZTZWVkaW5nIE1peHR1cmUgTm8uIDMwBnMrAAACTEIIDTImTrsY9NMICA2AfszAv83YCAAKAAoACgGsBgAAEgAAADseAAAAAAAABnQrAAAINjMwLjAxNDAGdSsAAAIwMwZ2KwAAFlNlZWRpbmcgTWl4dHVyZSBOby4gNDAGdysAABZTZWVkaW5nIE1peHR1cmUgTm8uIDQwBngrAAACTEIIDYyIULsY9NMICA0Aqh/Mv83YCAAKAAoACgGtBgAAEgAAADweAAAAAAAABnkrAAAINjMwLjAxNjAGeisAAAIwMwZ7KwAAFlNlZWRpbmcgTWl4dHVyZSBOby4gNjAGfCsAABZTZWVkaW5nIE1peHR1cmUgTm8uIDYwBn0rAAACTEIIDfDqUrsY9NMICA0AEqnVv83YCAAKAAoACgGuBgAAEgAAAD0eAAAAAAAABn4rAAAINjMwLjAxNzAGfysAAAIwMwaAKwAAFlNlZWRpbmcgTWl4dHVyZSBOby4gNzAGgSsAABZTZWVkaW5nIE1peHR1cmUgTm8uIDcwBoIrAAACTEIIDfDqUrsY9NMICA0A1JThv83YCAAKAAoACgGvBgAAEgAAAD4eAAAAAAAABoMrAAAINjMwLjAxNzEGhCsAAAIwMwaFKwAAF1NlZWRpbmcgTWl4dHVyZSBOby4gNzBBBoYrAAAXU2VlZGluZyBNaXh0dXJlIE5vLiA3MEEGhysAAAJMQggNQE1Vuxj00wgIDQCWgO2/zdgIAAoACgAKAbAGAAASAAAAtDAAAAAAAAAGiCsAAAg2MzAuMDE3NQaJKwAAAjAzBoorAAAWU2VlZGluZyBNaXh0dXJlIE5vLiA3NQaLKwAAFlNlZWRpbmcgTWl4dHVyZSBOby4gNzUGjCsAAAJMQggNNGJC6Bj00wgIDQArO/i/zdgIAAoACgAKAbEGAAASAAAAtTAAAAAAAAAGjSsAAAg2MzAuMDE4MAaOKwAAAjAzBo8rAAAWU2VlZGluZyBNaXh0dXJlIE5vLiA4MAaQKwAAFlNlZWRpbmcgTWl4dHVyZSBOby4gODAGkSsAAAJMQggNNGJC6Bj00wgIDQDtJgTAzdgIAAoACgAKAbIGAAASAAAAPx4AAAAAAAAGkisAAAg2MzAuMDIwMAaTKwAAAjAzBpQrAAARU2VlZGluZyBUZW1wb3JhcnkGlSsAABFTZWVkaW5nIFRlbXBvcmFyeQaWKwAAAkxCCA2ar1e7GPTTCAgNAAl1EsDN2AgACgAKAAoBswYAABIAAABAHgAAAAAAAAaXKwAACDYzMC4wMzAwBpgrAAACMDMGmSsAABJTZWVkaW5nIEJvcnJvdyBQaXQGmisAABJTZWVkaW5nIEJvcnJvdyBQaXQGmysAAAJMQggN9BFauxj00wgIDQBBES/AzdgIAAoACgAKAbQGAAASAAAAQR4AAAAAAAAGnCsAAAg2MzAuMDQwMAadKwAAAjAzBp4rAAASU2VlZGluZyBOdXJzZSBDcm9wBp8rAAASU2VlZGluZyBOdXJzZSBDcm9wBqArAAACTEIIDU50XLsY9NMICA2AmZU7wM3YCAAKAAoACgG1BgAAEgAAAB43AAAAAAAABqErAAAINjMwLjA1MDAGoisAAAIwMwajKwAAClNlZWQgV2F0ZXIGpCsAAApTZWVkIFdhdGVyBqUrAAAETUdBTAgNvEdpmr3T1ggIDQAQurT3X9oIAAoACgAKAbYGAAASAAAAQh4AAAAAAAAGpisAAAg2MzEuMDMwMAanKwAAAjAzBqgrAAAJU29kIFdhdGVyBqkrAAAJU29kIFdhdGVyBqorAAAETUdBTAgNqNZeuxj00wgIDYD46oHAzdgIAAoACgAKAbcGAAASAAAAQx4AAAAAAAAGqysAAAg2MzEuMTAwMAasKwAAAjAzBq0rAAAIU29kIExhd24GrisAAAhTb2QgTGF3bgavKwAAAlNZCA08h2+7GPTTCAgNAPcMjMDN2AgACgAKAAoBuAYAABIAAABEHgAAAAAAAAawKwAACDYzMS4xMTAwBrErAAACMDMGsisAABNTb2QgRXJvc2lvbiBDb250cm9sBrMrAAATU29kIEVyb3Npb24gQ29udHJvbAa0KwAAAlNZCA2C6XG7GPTTCAgNAIzHlsDN2AgACgAKAAoBuQYAABIAAABFHgAAAAAAAAa1KwAACDYzMS4xMjAwBrYrAAACMDMGtysAAB5Tb2QgRXJvc2lvbiBDb250cm9sIFNhbmR5IFNvaWwGuCsAAB5Tb2QgRXJvc2lvbiBDb250cm9sIFNhbmR5IFNvaWwGuSsAAAJTWQgN3Et0uxj00wgIDYC3GqLAzdgIAAoACgAKAboGAAASAAAArDAAAAAAAAAGuisAAAg2MzIuMDEwMQa7KwAAAjAzBrwrAAAbVHJlZXMgKHNwZWNpZXMsIHJvb3QsIHNpemUpBr0rAAAbVHJlZXMgKHNwZWNpZXMsIHJvb3QsIHNpemUpBr4rAAAERUFDSAgNZE8v6Bj00wgIDQA9DhKBg9sIAAoBCgAKAbsGAAASAAAArTAAAAAAAAAGvysAAAg2MzIuMDIwMQbAKwAAAjAzBsErAAAcU2hydWJzIChzcGVjaWVzLCByb290LCBzaXplKQbCKwAAHFNocnVicyAoc3BlY2llcywgcm9vdCwgc2l6ZSkGwysAAARFQUNICA2+sTHoGPTTCAgNAD0OEoGD2wgACgEKAAoBvAYAABIAAACuMAAAAAAAAAbEKwAACDYzMi4wMzAxBsUrAAACMDMGxisAABtWaW5lcyAoc3BlY2llcywgcm9vdCwgc2l6ZSkGxysAABtWaW5lcyAoc3BlY2llcywgcm9vdCwgc2l6ZSkGyCsAAARFQUNICA0iFDToGPTTCAgNAD0OEoGD2wgACgEKAAoBvQYAABIAAACvMAAAAAAAAAbJKwAACDYzMi45MTAxBsorAAACMDMGyysAAC9MYW5kc2NhcGUgUGxhbnRpbmcgU3VydmVpbGxhbmNlIGFuZCBDYXJlIEN5Y2xlcwbMKwAAJUxhbmRzY2FwZSBQbGFudGluZyBTdXJ2ICYgQ2FyZSBDeWNsZXMGzSsAAARFQUNICA1odjboGPTTCAgNACaQ6/df2ggACgAKAAoBvgYAABIAAABKHgAAAAAAAAbOKwAACDYzMy4wMTAwBs8rAAACMDMG0CsAABZEZWxpbmVhdG9yIFBvc3RzIFN0ZWVsBtErAAAWRGVsaW5lYXRvciBQb3N0cyBTdGVlbAbSKwAABEVBQ0gIDQyagrsY9NMICA2ANacTws3YCAAKAAoACgG/BgAAEgAAAEweAAAAAAAABtMrAAAINjMzLjAyMDAG1CsAAAIwMwbVKwAAFERlbGluZWF0b3JzIEZsZXhpYmxlBtYrAAAURGVsaW5lYXRvcnMgRmxleGlibGUG1ysAAARFQUNICA1I/IS7GPTTCAgNAGH6HsLN2AgACgAKAAoBwAYAABIAAABNHgAAAAAAAAbYKwAACDYzMy4wNTAwBtkrAAACMDMG2isAABVEZWxpbmVhdG9yIFJlZmxlY3RvcnMG2ysAABVEZWxpbmVhdG9yIFJlZmxlY3RvcnMG3CsAAARFQUNICA2iXoe7GPTTCAgNAMmDKMLN2AgACgAKAAoBwQYAABIAAABOHgAAAAAAAAbdKwAACDYzMy4xMDAwBt4rAAACMDMG3ysAABhEZWxpbmVhdG9ycyBCYXJyaWVyIFdhbGwG4CsAABhEZWxpbmVhdG9ycyBCYXJyaWVyIFdhbGwG4SsAAARFQUNICA38wIm7GPTTCAgNAATcMMLN2AgACgAKAAoBwgYAABIAAABPHgAAAAAAAAbiKwAACDYzMy4xMTAwBuMrAAACMDMG5CsAABVEZWxpbmVhdG9ycyBUZW1wb3JhcnkG5SsAABVEZWxpbmVhdG9ycyBUZW1wb3JhcnkG5isAAARFQUNICA1WI4y7GPTTCAgNACAqP8LN2AgACgAKAAoBwwYAABIAAACbLAAAAAAAAAbnKwAACDYzMy41MTAwBugrAAACMDMG6SsAAAtNYXJrZXJzIFJPVwbqKwAAC01hcmtlcnMgUk9XBusrAAAERUFDSAgN4h1v3hj00wgIDYCrRfn3X9oIAAoACgAKAcQGAAASAAAAnCwAAAAAAAAG7CsAAAg2MzMuNTIwMAbtKwAAAjAzBu4rAAATTWFya2VycyBDdWx2ZXJ0IEVuZAbvKwAAE01hcmtlcnMgQ3VsdmVydCBFbmQG8CsAAARFQUNICA1GgHHeGPTTCAgNgMeTB/hf2ggACgAKAAoBxQYAABIAAACqNwAAAAAAAAbxKwAACDYzMy41MzUwBvIrAAACMDMG8ysAABpNYXJrZXJzIFBlcm1hbmVudCBGbGV4aWJsZQb0KwAAGk1hcmtlcnMgUGVybWFuZW50IEZsZXhpYmxlBvUrAAAERUFDSAgNVp67ix4G2AgIDQCF91zCzdgIAAoACgAKAcYGAAASAAAAnSwAAAAAAAAG9isAAAg2MzMuOTAxMAb3KwAAAjAzBvgrAAAZU2FsdmFnZWQgRGVsaW5lYXRvciBTdGVlbAb5KwAAGVNhbHZhZ2VkIERlbGluZWF0b3IgU3RlZWwG+isAAARFQUNICA2W4nPeGPTTCAgNgMTXG/hf2ggACgAKAAoBxwYAABIAAABVHgAAAAAAAAb7KwAACDYzNC4wNjEyBvwrAAACMDMG/SsAABtQb3N0cyBXb29kIDR4Ni1JbmNoIFggMTItRlQG/isAABtQb3N0cyBXb29kIDR4Ni1JbmNoIFggMTItRlQG/ysAAARFQUNICA0YD5i7GPTTCAgNAGtnOsbN2AgACgAKAAoByAYAABIAAABWHgAAAAAAAAYALAAACDYzNC4wNjE0BgEsAAACMDMGAiwAABtQb3N0cyBXb29kIDR4Ni1JbmNoIFggMTQtRlQGAywAABtQb3N0cyBXb29kIDR4Ni1JbmNoIFggMTQtRlQGBCwAAARFQUNICA18cZq7GPTTCAgNgM5WYsbN2AgACgAKAAoByQYAABIAAADLHQAAAAAAAAYFLAAACDYzNC4wNjE2BgYsAAACMDMGBywAABtQb3N0cyBXb29kIDR4Ni1JbmNoIFggMTYtRlQGCCwAABtQb3N0cyBXb29kIDR4Ni1JbmNoIFggMTYtRlQGCSwAAARFQUNICA1KWl26GPTTCAgNAPqpbcbN2AgACgAKAAoBygYAABIAAAAyHQAAAAAAAAYKLAAACDYzNC4wNjE4BgssAAACMDMGDCwAABtQb3N0cyBXb29kIDR4Ni1JbmNoIFggMTgtRlQGDSwAABtQb3N0cyBXb29kIDR4Ni1JbmNoIFggMTgtRlQGDiwAAARFQUNICA3If/y4GPTTCAgNALyVecbN2AgACgAKAAoBywYAABIAAAAzHQAAAAAAAAYPLAAACDYzNC4wNjIwBhAsAAACMDMGESwAABtQb3N0cyBXb29kIDR4Ni1JbmNoIFggMjAtRlQGEiwAABtQb3N0cyBXb29kIDR4Ni1JbmNoIFggMjAtRlQGEywAAARFQUNICA024v64GPTTCAgNANjjh8bN2AgACgAKAAoBzAYAABIAAAA0HQAAAAAAAAYULAAACDYzNC4wNjIyBhUsAAACMDMGFiwAABtQb3N0cyBXb29kIDR4Ni1JbmNoIFggMjItRlQGFywAABtQb3N0cyBXb29kIDR4Ni1JbmNoIFggMjItRlQGGCwAAARFQUNICA2GRAG5GPTTCAgNgAM3k8bN2AgACgAKAAoBzQYAABIAAADZLAAAAAAAAAYZLAAACDYzNC4wNjI0BhosAAACMDMGGywAABtQb3N0cyBXb29kIDR4Ni1JbmNoIFggMjQtRlQGHCwAABtQb3N0cyBXb29kIDR4Ni1JbmNoIFggMjQtRlQGHSwAAARFQUNICA0aA/feGPTTCAgNAC+KnsbN2AgACgAKAAoBzgYAABIAAACmHQAAAAAAAAYeLAAACDYzNC4wODAxBh8sAAACMDMGICwAACVQb3N0cyBUdWJ1bGFyIFN0ZWVsIDJ4Mi1JbmNoIFggMS41LUZUBiEsAAAlUG9zdHMgVHVidWxhciBTdGVlbCAyeDItSW5jaCBYIDEuNS1GVAYiLAAABEVBQ0gIDUxKDLoY9NMICA2Ahw6rxs3YCAAKAAoACgHPBgAAEgAAAKcdAAAAAAAABiMsAAAINjM0LjA4MDMGJCwAAAIwMwYlLAAAI1Bvc3RzIFR1YnVsYXIgU3RlZWwgMngyLUluY2ggWCAzLUZUBiYsAAAjUG9zdHMgVHVidWxhciBTdGVlbCAyeDItSW5jaCBYIDMtRlQGJywAAARFQUNICA2mrA66GPTTCAgNgHYruMbN2AgACgAKAAoB0AYAABIAAACoHQAAAAAAAAYoLAAACDYzNC4wODA1BiksAAACMDMGKiwAACNQb3N0cyBUdWJ1bGFyIFN0ZWVsIDJ4Mi1JbmNoIFggNS1GVAYrLAAAI1Bvc3RzIFR1YnVsYXIgU3RlZWwgMngyLUluY2ggWCA1LUZUBiwsAAAERUFDSAgNKA8Ruhj00wgIDYA4F8TGzdgIAAoACgAKAdEGAAASAAAAqR0AAAAAAAAGLSwAAAg2MzQuMDgwOAYuLAAAAjAzBi8sAAAjUG9zdHMgVHVidWxhciBTdGVlbCAyeDItSW5jaCBYIDgtRlQGMCwAACNQb3N0cyBUdWJ1bGFyIFN0ZWVsIDJ4Mi1JbmNoIFggOC1GVAYxLAAABEVBQ0gIDYxxE7oY9NMICA0AZGrPxs3YCAAKAAoACgHSBgAAEgAAAKodAAAAAAAABjIsAAAINjM0LjA4MDkGMywAAAIwMwY0LAAAJVBvc3RzIFR1YnVsYXIgU3RlZWwgMngyLUluY2ggWCA5LjUtRlQGNSwAACVQb3N0cyBUdWJ1bGFyIFN0ZWVsIDJ4Mi1JbmNoIFggOS41LUZUBjYsAAAERUFDSAgNtNMVuhj00wgIDQBTh9zGzdgIAAoACgAKAdMGAAASAAAAqx0AAAAAAAAGNywAAAg2MzQuMDgxMAY4LAAAAjAzBjksAAAkUG9zdHMgVHVidWxhciBTdGVlbCAyeDItSW5jaCBYIDEwLUZUBjosAAAkUG9zdHMgVHVidWxhciBTdGVlbCAyeDItSW5jaCBYIDEwLUZUBjssAAAERUFDSAgNDjYYuhj00wgIDYAyn+zGzdgIAAoACgAKAdQGAAASAAAArB0AAAAAAAAGPCwAAAg2MzQuMDgxMQY9LAAAAjAzBj4sAAAkUG9zdHMgVHVidWxhciBTdGVlbCAyeDItSW5jaCBYIDExLUZUBj8sAAAkUG9zdHMgVHVidWxhciBTdGVlbCAyeDItSW5jaCBYIDExLUZUBkAsAAAERUFDSAgNaJgauhj00wgIDYD0ivjGzdgIAAoACgAKAdUGAAASAAAArR0AAAAAAAAGQSwAAAg2MzQuMDgxMgZCLAAAAjAzBkMsAAAkUG9zdHMgVHVidWxhciBTdGVlbCAyeDItSW5jaCBYIDEyLUZUBkQsAAAkUG9zdHMgVHVidWxhciBTdGVlbCAyeDItSW5jaCBYIDEyLUZUBkUsAAAERUFDSAgNwvocuhj00wgIDYAQ2QbHzdgIAAoACgAKAdYGAAASAAAArh0AAAAAAAAGRiwAAAg2MzQuMDgxNAZHLAAAAjAzBkgsAAAkUG9zdHMgVHVidWxhciBTdGVlbCAyeDItSW5jaCBYIDE0LUZUBkksAAAkUG9zdHMgVHVidWxhciBTdGVlbCAyeDItSW5jaCBYIDE0LUZUBkosAAAERUFDSAgNwvocuhj00wgIDQDDvxXHzdgIAAoACgAKAdcGAAASAAAArx0AAAAAAAAGSywAAAg2MzQuMDgxNgZMLAAAAjAzBk0sAAAkUG9zdHMgVHVidWxhciBTdGVlbCAyeDItSW5jaCBYIDE2LUZUBk4sAAAkUG9zdHMgVHVidWxhciBTdGVlbCAyeDItSW5jaCBYIDE2LUZUBk8sAAAERUFDSAgNHF0fuhj00wgIDQCy3CLHzdgIAAoACgAKAdgGAAASAAAA2iwAAAAAAAAGUCwAAAg2MzQuMDgxOAZRLAAAAjAzBlIsAAAkUG9zdHMgVHVidWxhciBTdGVlbCAyeDItSW5jaCBYIDE4LUZUBlMsAAAkUG9zdHMgVHVidWxhciBTdGVlbCAyeDItSW5jaCBYIDE4LUZUBlQsAAAERUFDSAgNdGX53hj00wgIDQB3vir4X9oIAAoACgAKAdkGAAASAAAAniwAAAAAAAAGVSwAAAg2MzQuMDg4NQZWLAAAAjAzBlcsAAAlUG9zdHMgVHVidWxhciBTdGVlbCAyeDItSW5jaCBYIDguNS1GVAZYLAAAJVBvc3RzIFR1YnVsYXIgU3RlZWwgMngyLUluY2ggWCA4LjUtRlQGWSwAAARFQUNICA3wRHbeGPTTCAgNgFbWOvhf2ggACgAKAAoB2gYAABIAAACwHQAAAAAAAAZaLAAACDYzNS4wMjAwBlssAAACMDMGXCwAACFTaWduIFN1cHBvcnRzIFN0cnVjdHVyYWwgU3RlZWwgSFMGXSwAACFTaWduIFN1cHBvcnRzIFN0cnVjdHVyYWwgU3RlZWwgSFMGXiwAAAJMQggN0CEkuhj00wgIDYByJEn4X9oIAAoACgAKAdsGAAASAAAAjDEAAAAAAAAGXywAAAg2MzUuMDMwMAZgLAAAAjAzBmEsAAAtU2lnbiBTdXBwb3J0cyBSZXBsYWNpbmcgQmFzZSBDb25uZWN0aW9uIEJvbHRzBmIsAAAnU2lnbiBTdXBwb3J0cyBSZXBsYWMgQmFzZSBDb25uZWN0IEJvbHRzBmMsAAAERUFDSAgNIikX6xj00wgIDYDarVL4X9oIAAoACgAKAdwGAAASAAAATCwAAAAAAAAGZCwAAAo2MzUuOTAxMC5TBmUsAAACMDMGZiwAACZTaWduIFN1cHBvcnRzIFNob3J0ZW4gU3RydWN0dXJhbCBTdGVlbAZnLAAAJlNpZ24gU3VwcG9ydHMgU2hvcnRlbiBTdHJ1Y3R1cmFsIFN0ZWVsBmgsAAAERUFDSAgN/Ou53Rj00wgIDQBmdT73ndkIAAoACgAKAd0GAAASAAAAujcAAAAAAAAGaSwAAAo2MzUuOTAyMC5TBmosAAACMDMGaywAADtTaWduIFN1cHBvcnRzIFJlcGxhY2luZyBCYXNlIENvbm5lY3Rpb24gQm9sdHMgTGVnYWN5IFN5c3RlbQZsLAAAKFNpZ24gU3VwdHMgUmVwbGFjIEJhc2UgQ25jdCBCbHRzIExlZyBTeXMGbSwAAARFQUNICA0Kx9gItiTYCAgNgJl3efed2QgACgAKAAoB3gYAABIAAACUKwAAAAAAAAZuLAAACjYzNi4wMDUwLlMGbywAAAIwMwZwLAAAHkZvdW5kYXRpb24gRHJpbGxpbmcgKGRpYW1ldGVyKQZxLAAAHkZvdW5kYXRpb24gRHJpbGxpbmcgKGRpYW1ldGVyKQZyLAAAAkxGCA1OAgjcGPTTCAgNgP5El/ed2QgACgEKAAoB3wYAABIAAABuLgAAAAAAAAZzLAAACDYzNy4wNjIwBnQsAAACMDMGdSwAABxTaWduIEZsYWdzIFBlcm1hbmVudCBUeXBlIElJBnYsAAAcU2lnbiBGbGFncyBQZXJtYW5lbnQgVHlwZSBJSQZ3LAAABEVBQ0gIDYQsVeMY9NMICA0AYGNg+F/aCAAKAAoACgHgBgAAEgAAANIuAAAAAAAABngsAAAINjM3LjEyMTAGeSwAAAIwMwZ6LAAAGVNpZ25zIFR5cGUgSSBSZWZsZWN0aXZlIEgGeywAABlTaWducyBUeXBlIEkgUmVmbGVjdGl2ZSBIBnwsAAACU0YIDUKDMOQY9NMICA2AXniLyM3YCAAKAAoACgHhBgAAEgAAANAuAAAAAAAABn0sAAAINjM3LjEyMjAGfiwAAAIwMwZ/LAAAGlNpZ25zIFR5cGUgSSBSZWZsZWN0aXZlIFNIBoAsAAAaU2lnbnMgVHlwZSBJIFJlZmxlY3RpdmUgU0gGgSwAAAJTRggNYL8r5Bj00wgIDYCn95rIzdgIAAoACgAKAeIGAAASAAAA6CwAAAAAAAAGgiwAAAg2MzcuMTIzMAaDLAAAAjAzBoQsAAAZU2lnbnMgVHlwZSBJIFJlZmxlY3RpdmUgRgaFLAAAGVNpZ25zIFR5cGUgSSBSZWZsZWN0aXZlIEYGhiwAAAJTRggNOGQY3xj00wgIDYBsrHH4X9oIAAoACgAKAeMGAAASAAAA6SwAAAAAAAAGhywAAAg2MzcuMjExMAaILAAAAjAzBoksAAAcU2lnbnMgVHlwZSBJSSBOb24gUmVmbGVjdGl2ZQaKLAAAHFNpZ25zIFR5cGUgSUkgTm9uIFJlZmxlY3RpdmUGiywAAAJTRggNasYa3xj00wgIDYAumH34X9oIAAoACgAKAeQGAAASAAAA6iwAAAAAAAAGjCwAAAg2MzcuMjExNQaNLAAAAjAzBo4sAAAkU2lnbnMgVHlwZSBJSSBOb24gUmVmbGVjdGl2ZSBGb2xkaW5nBo8sAAAkU2lnbnMgVHlwZSBJSSBOb24gUmVmbGVjdGl2ZSBGb2xkaW5nBpAsAAACU0YIDbooHd8Y9NMICA2AHbWK+F/aCAAKAAoACgHlBgAAEgAAANEuAAAAAAAABpEsAAAINjM3LjIyMTAGkiwAAAIwMwaTLAAAGlNpZ25zIFR5cGUgSUkgUmVmbGVjdGl2ZSBIBpQsAAAaU2lnbnMgVHlwZSBJSSBSZWZsZWN0aXZlIEgGlSwAAAJTRggNsCEu5Bj00wgIDYAzfuLIzdgIAAoACgAKAeYGAAASAAAA6ywAAAAAAAAGliwAAAg2MzcuMjIxNQaXLAAAAjAzBpgsAAAiU2lnbnMgVHlwZSBJSSBSZWZsZWN0aXZlIEggRm9sZGluZwaZLAAAIlNpZ25zIFR5cGUgSUkgUmVmbGVjdGl2ZSBIIEZvbGRpbmcGmiwAAAJTRggNFIsf3xj00wgIDYBVUaf4X9oIAAoACgAKAecGAAASAAAA7CwAAAAAAAAGmywAAAg2MzcuMjIyMAacLAAAAjAzBp0sAAAbU2lnbnMgVHlwZSBJSSBSZWZsZWN0aXZlIFNIBp4sAAAbU2lnbnMgVHlwZSBJSSBSZWZsZWN0aXZlIFNIBp8sAAACU0YIDRSLH98Y9NMICA0AVHOx+F/aCAAKAAoACgHoBgAAEgAAAO0sAAAAAAAABqAsAAAINjM3LjIyMjUGoSwAAAIwMwaiLAAAI1NpZ25zIFR5cGUgSUkgUmVmbGVjdGl2ZSBTSCBGb2xkaW5nBqMsAAAjU2lnbnMgVHlwZSBJSSBSZWZsZWN0aXZlIFNIIEZvbGRpbmcGpCwAAAJTRggN3E8k3xj00wgIDYB/xrz4X9oIAAoACgAKAekGAAASAAAA0y4AAAAAAAAGpSwAAAg2MzcuMjIzMAamLAAAAjAzBqcsAAAaU2lnbnMgVHlwZSBJSSBSZWZsZWN0aXZlIEYGqCwAABpTaWducyBUeXBlIElJIFJlZmxlY3RpdmUgRgapLAAAAlNGCA1CgzDkGPTTCAgNAKLYJcnN2AgACgAKAAoB6gYAABIAAADuLAAAAAAAAAaqLAAACDYzNy4yMjM1BqssAAACMDMGrCwAACJTaWducyBUeXBlIElJIFJlZmxlY3RpdmUgRiBGb2xkaW5nBq0sAAAiU2lnbnMgVHlwZSBJSSBSZWZsZWN0aXZlIEYgRm9sZGluZwauLAAAAlNGCA3cTyTfGPTTCAgNANhKyfhf2ggACgAKAAoB6wYAABIAAADrNQAAAAAAAAavLAAACDYzNy41NDUzBrAsAAACMDMGsSwAAB1CYXJyaWNhZGVzIFBlcm1hbmVudCBUeXBlIElJSQayLAAAHUJhcnJpY2FkZXMgUGVybWFuZW50IFR5cGUgSUlJBrMsAAAERUFDSAgNhjtOI9Wh1AgIDQAhytj4X9oIAAoACgAKAewGAAASAAAAuR0AAAAAAAAGtCwAAAg2MzguMjEwMQa1LAAAAjAzBrYsAAATTW92aW5nIFNpZ25zIFR5cGUgSQa3LAAAE01vdmluZyBTaWducyBUeXBlIEkGuCwAAARFQUNICA2qNDe6GPTTCAgNgPdUC87N2AgACgAKAAoB7QYAABIAAAC6HQAAAAAAAAa5LAAACDYzOC4yMTAyBrosAAACMDMGuywAABRNb3ZpbmcgU2lnbnMgVHlwZSBJSQa8LAAAFE1vdmluZyBTaWducyBUeXBlIElJBr0sAAAERUFDSAgNBJc5uhj00wgIDYB7LCPOzdgIAAoACgAKAe4GAAASAAAAvB0AAAAAAAAGviwAAAg2MzguMjYwMQa/LAAAAjAzBsAsAAAVUmVtb3ZpbmcgU2lnbnMgVHlwZSBJBsEsAAAVUmVtb3ZpbmcgU2lnbnMgVHlwZSBJBsIsAAAERUFDSAgNVPk7uhj00wgIDQA9GOf4X9oIAAoACgAKAe8GAAASAAAAvR0AAAAAAAAGwywAAAg2MzguMjYwMgbELAAAAjAzBsUsAAAWUmVtb3ZpbmcgU2lnbnMgVHlwZSBJSQbGLAAAFlJlbW92aW5nIFNpZ25zIFR5cGUgSUkGxywAAARFQUNICA2uWz66GPTTCAgNgDs68fhf2ggACgAKAAoB8AYAABIAAAC/HQAAAAAAAAbILAAACDYzOC4zMDAwBsksAAACMDMGyiwAABxSZW1vdmluZyBTbWFsbCBTaWduIFN1cHBvcnRzBsssAAAcUmVtb3ZpbmcgU21hbGwgU2lnbiBTdXBwb3J0cwbMLAAABEVBQ0gIDWwgQ7oY9NMICA0Awe/++F/aCAAKAAoACgHxBgAAEgAAAMAdAAAAAAAABs0sAAAINjM4LjMxMDAGziwAAAIwMwbPLAAAJ1JlbW92aW5nIFN0cnVjdHVyYWwgU3RlZWwgU2lnbiBTdXBwb3J0cwbQLAAAJ1JlbW92aW5nIFN0cnVjdHVyYWwgU3RlZWwgU2lnbiBTdXBwb3J0cwbRLAAABEVBQ0gIDcaCRboY9NMICA2AGXQL+V/aCAAKAAoACgHyBgAAEgAAAMEdAAAAAAAABtIsAAAINjM4LjMyMTAG0ywAAAIwMwbULAAAIVJldmlzaW5nIFNpZ25zIFR5cGUgSSBEZW1vdW50YWJsZQbVLAAAIVJldmlzaW5nIFNpZ25zIFR5cGUgSSBEZW1vdW50YWJsZQbWLAAABEVBQ0gIDcaCRboY9NMICA2A218X+V/aCAAKAAoACgHzBgAAEgAAACIzAAAAAAAABtcsAAAINjM4LjMyMTUG2CwAAAIwMwbZLAAAI1JldmlzaW5nIFNpZ25zIFR5cGUgSSBOb24tUmVtb3ZhYmxlBtosAAAjUmV2aXNpbmcgU2lnbnMgVHlwZSBJIE5vbi1SZW1vdmFibGUG2ywAAARFQUNICA0W68/vGPTTCAgNgPsQA4KH2wgACgAKAAoB9AYAABIAAADDHQAAAAAAAAbcLAAACDYzOC4zNjEwBt0sAAACMDMG3iwAACFFcmVjdGluZyBTdGF0ZSBPd25lZCBTaWducyBUeXBlIEkG3ywAACFFcmVjdGluZyBTdGF0ZSBPd25lZCBTaWducyBUeXBlIEkG4CwAAARFQUNICA16R0q6GPTTCAgNgCEjO/lf2ggACgAKAAoB9QYAABIAAADEHQAAAAAAAAbhLAAACDYzOC4zNjIwBuIsAAACMDMG4ywAACJFcmVjdGluZyBTdGF0ZSBPd25lZCBTaWducyBUeXBlIElJBuQsAAAiRXJlY3RpbmcgU3RhdGUgT3duZWQgU2lnbnMgVHlwZSBJSQblLAAABEVBQ0gIDfypTLoY9NMICA2Att1F+V/aCAAKAAoACgH2BgAAEgAAAMYdAAAAAAAABuYsAAAINjM4LjQwMDAG5ywAAAIwMwboLAAAGk1vdmluZyBTbWFsbCBTaWduIFN1cHBvcnRzBuksAAAaTW92aW5nIFNtYWxsIFNpZ24gU3VwcG9ydHMG6iwAAARFQUNICA2IblG6GPTTCAgNgISNF8/N2AgACgAKAAoB9wYAABIAAADHHQAAAAAAAAbrLAAACDYzOC40MTAwBuwsAAACMDMG7SwAACVNb3ZpbmcgU3RydWN0dXJhbCBTdGVlbCBTaWduIFN1cHBvcnRzBu4sAAAlTW92aW5nIFN0cnVjdHVyYWwgU3RlZWwgU2lnbiBTdXBwb3J0cwbvLAAABEVBQ0gIDQDRU7oY9NMICA0Avgcqz83YCAAKAAoACgH4BgAAEgAAAMgdAAAAAAAABvAsAAAINjM5LjAxMDYG8SwAAAIwMwbyLAAAGkRyaWxsIEhvbGUgaW4gRWFydGggNi1JbmNoBvMsAAAaRHJpbGwgSG9sZSBpbiBFYXJ0aCA2LUluY2gG9CwAAAJMRggNPDNWuhj00wgIDYANOLoY9NMIAAoACgAKAfkGAAASAAAAyR0AAAAAAAAG9SwAAAg2MzkuMDEwOAb2LAAAAjAzBvcsAAAaRHJpbGwgSG9sZSBpbiBFYXJ0aCA4LUluY2gG+CwAABpEcmlsbCBIb2xlIGluIEVhcnRoIDgtSW5jaAb5LAAAAkxGCA2MlVi6GPTTCAgNgA04uhj00wgACgAKAAoB+gYAABIAAADKHQAAAAAAAAb6LAAACDYzOS4wMTEwBvssAAACMDMG/CwAABtEcmlsbCBIb2xlIGluIEVhcnRoIDEwLUluY2gG/SwAABtEcmlsbCBIb2xlIGluIEVhcnRoIDEwLUluY2gG/iwAAAJMRggNIvhauhj00wgIDYANOLoY9NMIAAoACgAKAfsGAAASAAAAzB0AAAAAAAAG/ywAAAg2MzkuMDExMgYALQAAAjAzBgEtAAAbRHJpbGwgSG9sZSBpbiBFYXJ0aCAxMi1JbmNoBgItAAAbRHJpbGwgSG9sZSBpbiBFYXJ0aCAxMi1JbmNoBgMtAAACTEYIDaS8X7oY9NMICA2ADTi6GPTTCAAKAAoACgH8BgAAEgAAAM0dAAAAAAAABgQtAAAINjM5LjA1MDQGBS0AAAIwMwYGLQAAGURyaWxsIEhvbGUgaW4gUm9jayA0LUluY2gGBy0AABlEcmlsbCBIb2xlIGluIFJvY2sgNC1JbmNoBggtAAACTEYIDfQeYroY9NMICA2ADTi6GPTTCAAKAAoACgH9BgAAEgAAAM4dAAAAAAAABgktAAAINjM5LjA1MDYGCi0AAAIwMwYLLQAAGURyaWxsIEhvbGUgaW4gUm9jayA2LUluY2gGDC0AABlEcmlsbCBIb2xlIGluIFJvY2sgNi1JbmNoBg0tAAACTEYIDfQeYroY9NMICA2ADTi6GPTTCAAKAAoACgH+BgAAEgAAAM8dAAAAAAAABg4tAAAINjM5LjA1MDgGDy0AAAIwMwYQLQAAGURyaWxsIEhvbGUgaW4gUm9jayA4LUluY2gGES0AABlEcmlsbCBIb2xlIGluIFJvY2sgOC1JbmNoBhItAAACTEYIDViBZLoY9NMICA2ADTi6GPTTCAAKAAoACgH/BgAAEgAAANAdAAAAAAAABhMtAAAINjM5LjA1MTAGFC0AAAIwMwYVLQAAGkRyaWxsIEhvbGUgaW4gUm9jayAxMC1JbmNoBhYtAAAaRHJpbGwgSG9sZSBpbiBSb2NrIDEwLUluY2gGFy0AAAJMRggN7uNmuhj00wgIDYANOLoY9NMIAAoACgAKAQAHAAASAAAA0R0AAAAAAAAGGC0AAAg2MzkuMDUxMgYZLQAAAjAzBhotAAAaRHJpbGwgSG9sZSBpbiBSb2NrIDEyLUluY2gGGy0AABpEcmlsbCBIb2xlIGluIFJvY2sgMTItSW5jaAYcLQAAAkxGCA0MRmm6GPTTCAgNgA04uhj00wgACgAKAAoBAQcAABIAAADSHQAAAAAAAAYdLQAACDYzOS4xMDA0Bh4tAAACMDMGHy0AABdXZWxsIENhc2luZyBQaXBlIDQtSW5jaAYgLQAAF1dlbGwgQ2FzaW5nIFBpcGUgNC1JbmNoBiEtAAACTEYIDbaoa7oY9NMICA2ADTi6GPTTCAAKAAoACgECBwAAEgAAACkdAAAAAAAABiItAAAINjM5LjEwMDYGIy0AAAIwMwYkLQAAF1dlbGwgQ2FzaW5nIFBpcGUgNi1JbmNoBiUtAAAXV2VsbCBDYXNpbmcgUGlwZSA2LUluY2gGJi0AAAJMRggN+GzpuBj00wgIDQBKbrgY9NMIAAoACgAKAQMHAAASAAAAihwAAAAAAAAGJy0AAAg2MzkuMTAwOAYoLQAAAjAzBiktAAAXV2VsbCBDYXNpbmcgUGlwZSA4LUluY2gGKi0AABdXZWxsIENhc2luZyBQaXBlIDgtSW5jaAYrLQAAAkxGCA2qB563GPTTCAgNAB09txj00wgACgAKAAoBBAcAABIAAACLHAAAAAAAAAYsLQAACDYzOS4xMDEwBi0tAAACMDMGLi0AABhXZWxsIENhc2luZyBQaXBlIDEwLUluY2gGLy0AABhXZWxsIENhc2luZyBQaXBlIDEwLUluY2gGMC0AAAJMRggNDmqgtxj00wgIDQAdPbcY9NMIAAoACgAKAQUHAAASAAAAjBwAAAAAAAAGMS0AAAg2MzkuMTAxMgYyLQAAAjAzBjMtAAAYV2VsbCBDYXNpbmcgUGlwZSAxMi1JbmNoBjQtAAAYV2VsbCBDYXNpbmcgUGlwZSAxMi1JbmNoBjUtAAACTEYIDWjMorcY9NMICA0AHT23GPTTCAAKAAoACgEGBwAAEgAAAI0cAAAAAAAABjYtAAAINjM5LjE3MDAGNy0AAAIwMwY4LQAAC1dlbGwgU2NyZWVuBjktAAALV2VsbCBTY3JlZW4GOi0AAAJMRggNwi6ltxj00wgIDQAdPbcY9NMIAAoACgAKAQcHAAASAAAADB0AAAAAAAAGOy0AAAg2MzkuMjEwMAY8LQAAAjAzBj0tAAAdR3JvdXQgZm9yIFNlYWxpbmcgV2VsbCBDYXNpbmcGPi0AAB1Hcm91dCBmb3IgU2VhbGluZyBXZWxsIENhc2luZwY/LQAAAkNGCA0k0q24GPTTCAgNAEpuuBj00wgACgAKAAoBCAcAABIAAAANHQAAAAAAAAZALQAACDYzOS4yNTAwBkEtAAACMDMGQi0AABZQdW1wIGFuZCBXZWxsIFBsYXRmb3JtBkMtAAAWUHVtcCBhbmQgV2VsbCBQbGF0Zm9ybQZELQAABEVBQ0gIDZI0sLgY9NMICA0ASm64GPTTCAAKAAoACgEJBwAAEgAAAA4dAAAAAAAABkUtAAAINjM5LjMwMDAGRi0AAAIwMwZHLQAAFFdheXNpZGUgV2VsbCBTaGVsdGVyBkgtAAAUV2F5c2lkZSBXZWxsIFNoZWx0ZXIGSS0AAARFQUNICA3ilrK4GPTTCAgNAEpuuBj00wgACgAKAAoBCgcAABIAAAAPHQAAAAAAAAZKLQAACDYzOS40MDAwBkstAAACMDMGTC0AAAxUZXN0IFB1bXBpbmcGTS0AAAxUZXN0IFB1bXBpbmcGTi0AAARFQUNICA1G+bS4GPTTCAgNAEpuuBj00wgACgAKAAoBCwcAABIAAAAlMAAAAAAAAAZPLQAACjY0MC4wMjAwLlMGUC0AAAIwMwZRLQAAHlBsYWNpbmcgSW5kdXN0cmlhbCAoYnlwcm9kdWN0KQZSLQAAHlBsYWNpbmcgSW5kdXN0cmlhbCAoYnlwcm9kdWN0KQZTLQAAAkNZCA1g1A7nGPTTCAgNACXs5hj00wgACgEKAAoBDAcAABIAAAAmMAAAAAAAAAZULQAACjY0MC4wMjUwLlMGVS0AAAIwMwZWLQAAHkhhdWxpbmcgSW5kdXN0cmlhbCAoYnlwcm9kdWN0KQZXLQAAHkhhdWxpbmcgSW5kdXN0cmlhbCAoYnlwcm9kdWN0KQZYLQAAA1RPTggNxDYR5xj00wgIDQAl7OYY9NMIAAoBCgAKAQ0HAAASAAAAJzAAAAAAAAAGWS0AAAo2NDAuMDI3MC5TBlotAAACMDMGWy0AACBNYWludGVuYW5jZSBvZiBDZWxscyAoYnlwcm9kdWN0KQZcLQAAIE1haW50ZW5hbmNlIG9mIENlbGxzIChieXByb2R1Y3QpBl0tAAADSFJTCA0emRPnGPTTCAgNACXs5hj00wgACgEKAAoBDgcAABIAAAArMAAAAAAAAAZeLQAACjY0MC4wNTAwLlMGXy0AAAIwMwZgLQAAFEhlYWQgTW9uaXRvcmluZyBXZWxsBmEtAAAUSGVhZCBNb25pdG9yaW5nIFdlbGwGYi0AAARFQUNICA2GIh3nGPTTCAgNACXs5hj00wgACgAKAAoBDwcAABIAAABPLAAAAAAAAAZjLQAACjY0MC4xMzAzLlMGZC0AAAIwMwZlLQAAD1BvbmQgTGluZXIgQ2xheQZmLQAAD1BvbmQgTGluZXIgQ2xheQZnLQAAAkNZCA32EsHdGPTTCAgNAL1i3Rj00wgACgAKAAoBEAcAABIAAABQLAAAAAAAAAZoLQAACjY0MC4xMzA1LlMGaS0AAAIwMwZqLQAACkNsYXkgQ292ZXIGay0AAApDbGF5IENvdmVyBmwtAAACQ1kIDVp1w90Y9NMICA0AvWLdGPTTCAAKAAoACgERBwAAEgAAAFozAAAAAAAABm0tAAAINjQyLjUwMDEGbi0AAAIwMwZvLQAAE0ZpZWxkIE9mZmljZSBUeXBlIEIGcC0AABNGaWVsZCBPZmZpY2UgVHlwZSBCBnEtAAAERUFDSAgNMoJJ8Bj00wgIDQCkHF35X9oIAAoACgAKARIHAAASAAAAWzMAAAAAAAAGci0AAAg2NDIuNTIwMQZzLQAAAjAzBnQtAAATRmllbGQgT2ZmaWNlIFR5cGUgQwZ1LQAAE0ZpZWxkIE9mZmljZSBUeXBlIEMGdi0AAARFQUNICA2M5EvwGPTTCAgNgCnSavlf2ggACgAKAAoBEwcAABIAAABcMwAAAAAAAAZ3LQAACDY0Mi41NDAxBngtAAACMDMGeS0AABNGaWVsZCBPZmZpY2UgVHlwZSBEBnotAAATRmllbGQgT2ZmaWNlIFR5cGUgRAZ7LQAABEVBQ0gIDeZGTvAY9NMICA2An4J7+V/aCAAKAAoACgEUBwAAEgAAAF0zAAAAAAAABnwtAAAINjQyLjYwMDEGfS0AAAIwMwZ+LQAAEEZpZWxkIExhYm9yYXRvcnkGfy0AABBGaWVsZCBMYWJvcmF0b3J5BoAtAAAERUFDSAgNSqlQ8Bj00wgIDYD23O8Y9NMIAAoACgAKARUHAAASAAAAFh0AAAAAAAAGgS0AAAg2NDMuMDMwMAaCLQAAAjAzBoMtAAAVVHJhZmZpYyBDb250cm9sIERydW1zBoQtAAAVVHJhZmZpYyBDb250cm9sIERydW1zBoUtAAADREFZCA1iR8O4GPTTCAgNgLXZkGnO2AgACgAKAQmGLQAAARYHAAASAAAAojgAAAAAAAAGhy0AAAo2NDMuMDMyMC5TBogtAAACMDMGiS0AAB5UZW1wb3JhcnkgUnVtYmxlIFN0cmlwcyBPcmFuZ2UGii0AAB5UZW1wb3JhcnkgUnVtYmxlIFN0cmlwcyBPcmFuZ2UGiy0AAAJMRggNkByW75EL3AgIDQC2zgKSC9wIAAoACgAKARcHAAASAAAAFx0AAAAAAAAGjC0AAAg2NDMuMDQwNQaNLQAAAjAzBo4tAAAhVHJhZmZpYyBDb250cm9sIEJhcnJpY2FkZXMgVHlwZSBJBo8tAAAhVHJhZmZpYyBDb250cm9sIEJhcnJpY2FkZXMgVHlwZSBJBpAtAAADREFZCA2yqcW4GPTTCAgNANBJqWnO2AgACgAKAAoBGAcAABIAAAAYHQAAAAAAAAaRLQAACDY0My4wNDEwBpItAAACMDMGky0AACJUcmFmZmljIENvbnRyb2wgQmFycmljYWRlcyBUeXBlIElJBpQtAAAiVHJhZmZpYyBDb250cm9sIEJhcnJpY2FkZXMgVHlwZSBJSQaVLQAAA0RBWQgNDAzIuBj00wgIDYA29bxpztgIAAoACgAKARkHAAASAAAAGR0AAAAAAAAGli0AAAg2NDMuMDQyMAaXLQAAAjAzBpgtAAAjVHJhZmZpYyBDb250cm9sIEJhcnJpY2FkZXMgVHlwZSBJSUkGmS0AACNUcmFmZmljIENvbnRyb2wgQmFycmljYWRlcyBUeXBlIElJSQaaLQAAA0RBWQgNDAzIuBj00wgIDYD44MhpztgIAAoACgEJmy0AAAEaBwAAEgAAABodAAAAAAAABpwtAAAINjQzLjA1MDAGnS0AAAIwMwaeLQAALVRyYWZmaWMgQ29udHJvbCBGbGV4aWJsZSBUdWJ1bGFyIE1hcmtlciBQb3N0cwafLQAAJ1RyYWZmaWMgQ250cmwgRmxleCBUdWJ1bGFyIE1hcmtlciBQb3N0cwagLQAABEVBQ0gIDXBuyrgY9NMICA0AUWXVac7YCAAKAAoACgEbBwAAEgAAABsdAAAAAAAABqEtAAAINjQzLjA2MDAGoi0AAAIwMwajLQAALVRyYWZmaWMgQ29udHJvbCBGbGV4aWJsZSBUdWJ1bGFyIE1hcmtlciBCYXNlcwakLQAAJ1RyYWZmaWMgQ250cmwgRmxleCBUdWJ1bGFyIE1hcmtlciBCYXNlcwalLQAABEVBQ0gIDcrQzLgY9NMICA2AT4ffac7YCAAKAAoACgEcBwAAEgAAABI4AAAAAAAABqYtAAAINjQzLjA2NTAGpy0AAAIwMwaoLQAAKFRyYWZmaWMgQ29udHJvbCBDaGFubmVsaXppbmcgQ3VyYiBTeXN0ZW0GqS0AAChUcmFmZmljIENvbnRyb2wgQ2hhbm5lbGl6aW5nIEN1cmIgU3lzdGVtBqotAAACTEYIDerp1/B0LtoICA2AIFzwdC7aCAAKAAoACgEdBwAAEgAAADA3AAAAAAAABqstAAAKNjQzLjA2NTAuUwasLQAAAjAzBq0tAAAgVHJhZmZpYyBDaGFubmVsaXppbmcgQ3VyYiBTeXN0ZW0Gri0AACBUcmFmZmljIENoYW5uZWxpemluZyBDdXJiIFN5c3RlbQavLQAAAkxGCA3CikhlxUHXCAgNgNRzf2HP2AgACgAKAAoBHgcAABIAAAAcHQAAAAAAAAawLQAACDY0My4wNzA1BrEtAAACMDMGsi0AACVUcmFmZmljIENvbnRyb2wgV2FybmluZyBMaWdodHMgVHlwZSBBBrMtAAAlVHJhZmZpYyBDb250cm9sIFdhcm5pbmcgTGlnaHRzIFR5cGUgQQa0LQAAA0RBWQgNJDPPuBj00wgIDQDjY/RpztgIAAoACgEJtS0AAAEfBwAAEgAAAB0dAAAAAAAABrYtAAAINjQzLjA3MTAGty0AAAIwMwa4LQAAJVRyYWZmaWMgQ29udHJvbCBXYXJuaW5nIExpZ2h0cyBUeXBlIEIGuS0AACVUcmFmZmljIENvbnRyb2wgV2FybmluZyBMaWdodHMgVHlwZSBCBrotAAADREFZCA10ldG4GPTTCAgNAOCnCGrO2AgACgAKAAoBIAcAABIAAAAeHQAAAAAAAAa7LQAACDY0My4wNzE1BrwtAAACMDMGvS0AACVUcmFmZmljIENvbnRyb2wgV2FybmluZyBMaWdodHMgVHlwZSBDBr4tAAAlVHJhZmZpYyBDb250cm9sIFdhcm5pbmcgTGlnaHRzIFR5cGUgQwa/LQAAA0RBWQgNdJXRuBj00wgIDYBioSpqztgIAAoACgEJwC0AAAEhBwAAEgAAAB8dAAAAAAAABsEtAAAINjQzLjA4MDAGwi0AAAIwMwbDLQAAHFRyYWZmaWMgQ29udHJvbCBBcnJvdyBCb2FyZHMGxC0AABxUcmFmZmljIENvbnRyb2wgQXJyb3cgQm9hcmRzBsUtAAADREFZCA3O99O4GPTTCAgNAOhWOGrO2AgACgAKAQnGLQAAASIHAAASAAAAIB0AAAAAAAAGxy0AAAg2NDMuMDkwMAbILQAAAjAzBsktAAAVVHJhZmZpYyBDb250cm9sIFNpZ25zBsotAAAVVHJhZmZpYyBDb250cm9sIFNpZ25zBsstAAADREFZCA0yWta4GPTTCAgNADHWR2rO2AgACgAKAQnMLQAAASMHAAASAAAAhiwAAAAAAAAGzS0AAAg2NDMuMDkxMAbOLQAAAjAzBs8tAAAlVHJhZmZpYyBDb250cm9sIENvdmVyaW5nIFNpZ25zIFR5cGUgSQbQLQAAJVRyYWZmaWMgQ29udHJvbCBDb3ZlcmluZyBTaWducyBUeXBlIEkG0S0AAARFQUNICA2ADD3eGPTTCAgNgH28lflf2ggACgAKAQnSLQAAASQHAAASAAAAhywAAAAAAAAG0y0AAAg2NDMuMDkyMAbULQAAAjAzBtUtAAAmVHJhZmZpYyBDb250cm9sIENvdmVyaW5nIFNpZ25zIFR5cGUgSUkG1i0AACZUcmFmZmljIENvbnRyb2wgQ292ZXJpbmcgU2lnbnMgVHlwZSBJSQbXLQAABEVBQ0gIDeRuP94Y9NMICA2AP6ih+V/aCAAKAAoBCdgtAAABJQcAABIAAAAhHQAAAAAAAAbZLQAACDY0My4xMDAwBtotAAACMDMG2y0AACNUcmFmZmljIENvbnRyb2wgU2lnbnMgRml4ZWQgTWVzc2FnZQbcLQAAI1RyYWZmaWMgQ29udHJvbCBTaWducyBGaXhlZCBNZXNzYWdlBt0tAAACU0YIDYy82LgY9NMICA0A3GaJas7YCAAKAAoBCd4tAAABJgcAABIAAADDKwAAAAAAAAbfLQAACDY0My4xMDUwBuAtAAACMDMG4S0AABpUcmFmZmljIENvbnRyb2wgU2lnbnMgUENNUwbiLQAAGlRyYWZmaWMgQ29udHJvbCBTaWducyBQQ01TBuMtAAADREFZCA0cJWzcGPTTCAgNAMVdr/lf2ggACgAKAQnkLQAAAScHAAASAAAAIzMAAAAAAAAG5S0AAAg2NDMuMTA1MQbmLQAAAjAzBuctAAA3VHJhZmZpYyBDb250cm9sIFNpZ25zIFBDTVMgd2l0aCBDZWxsdWxhciBDb21tdW5pY2F0aW9ucwboLQAAKFRyYWYgQ250cm9sIFNpZ24gUENNUyB3IENlbGx1bHIgQ29tbXVuaWMG6S0AAANEQVkIDXBN0u8Y9NMICA2Aw3+5+V/aCAAKAAoACgEoBwAAEgAAAJUrAAAAAAAABuotAAAKNjQzLjEwNTUuUwbrLQAAAjAzBuwtAAAjVHJ1Y2sgb3IgVHJhaWxlciBNb3VudGVkIEF0dGVudWF0b3IG7S0AACNUcnVjayBvciBUcmFpbGVyIE1vdW50ZWQgQXR0ZW51YXRvcgbuLQAAA0RBWQgNxmQK3Bj00wgIDYAM/8j5X9oIAAoACgAKASkHAAASAAAA7jUAAAAAAAAG7y0AAAg2NDMuMTA3MAbwLQAAAjAzBvEtAAAdVHJhZmZpYyBDb250cm9sIENvbmVzIDQyLUluY2gG8i0AAB1UcmFmZmljIENvbnRyb2wgQ29uZXMgNDItSW5jaAbzLQAAA0RBWQgN4GVZUdah1AgIDYDO6tT5X9oIAAoACgAKASoHAAASAAAA6TYAAAAAAAAG9C0AAAo2NDMuMTEwMC5TBvUtAAACMDMG9i0AABlEeW5hbWljIExhdGUgTWVyZ2UgU3lzdGVtBvctAAAZRHluYW1pYyBMYXRlIE1lcmdlIFN5c3RlbQb4LQAAA0RBWQgNBu031Xo91QgIDQD3ksdhz9gIAAoACgAKASsHAAASAAAA6jYAAAAAAAAG+S0AAAo2NDMuMTIwMC5TBvotAAACMDMG+y0AADlQb3J0YWJsZSBBdXRvbWF0ZWQgUmVhbC1UaW1lIFRyYWZmaWMgUXVldWUgV2FybmluZyBTeXN0ZW0G/C0AACRQcnRibCBBdXRvIFJlYWwtVGltZSBUcmFmIFEgV2FybiBTeXMG/S0AAANEQVkIDWbXhGB7PdUICA2A1qrXYc/YCAAKAAoACgEsBwAAEgAAAFU3AAAAAAAABv4tAAAKNjQzLjEyMDUuUwb/LQAAAjAzBgAuAAAiQmFzaWMgVHJhZmZpYyBRdWV1ZSBXYXJuaW5nIFN5c3RlbQYBLgAAIkJhc2ljIFRyYWZmaWMgUXVldWUgV2FybmluZyBTeXN0ZW0GAi4AAANEQVkIDRzERMemeNcICA2ARJvl+V/aCAAKAAoACgEtBwAAEgAAABM4AAAAAAAABgMuAAAINjQzLjE1MDAGBC4AAAIwMwYFLgAAI1RyYWZmaWMgQ29udHJvbCBTcGVlZCBSYWRhciBUcmFpbGVyBgYuAAAjVHJhZmZpYyBDb250cm9sIFNwZWVkIFJhZGFyIFRyYWlsZXIGBy4AAANEQVkIDTDyXUR1LtoICA2Abs5DdS7aCAAKAAoACgEuBwAAEgAAABQ4AAAAAAAABgguAAAINjQzLjMxMDUGCS4AAAIwMwYKLgAAI1RlbXBvcmFyeSBNYXJraW5n</t>
  </si>
  <si>
    <t>IExpbmUgUGFpbnQgNC1JbmNoBgsuAAAjVGVtcG9yYXJ5IE1hcmtpbmcgTGluZSBQYWludCA0LUluY2gGDC4AAAJMRggN9BAxKXYu2ggIDYAusCh2LtoIAAoACgAKAS8HAAASAAAAFTgAAAAAAAAGDS4AAAg2NDMuMzEyMAYOLgAAAjAzBg8uAAAjVGVtcG9yYXJ5IE1hcmtpbmcgTGluZSBFcG94eSA0LUluY2gGEC4AACNUZW1wb3JhcnkgTWFya2luZyBMaW5lIEVwb3h5IDQtSW5jaAYRLgAAAkxGCA1k2nZodi7aCAgNgH/eZ3Yu2ggACgAKAAoBMAcAABIAAAAWOAAAAAAAAAYSLgAACDY0My4zMTUwBhMuAAACMDMGFC4AACxUZW1wb3JhcnkgTWFya2luZyBMaW5lIFJlbW92YWJsZSBUYXBlIDQtSW5jaAYVLgAAJVRlbXAgTWFya2luZyBMaW5lIFJlbW92YWJsZSBUYXBlIDQtSW4GFi4AAAJMRggNNEwunHYu2ggIDQCluZt2LtoIAAoACgAKATEHAAASAAAAFzgAAAAAAAAGFy4AAAg2NDMuMzE1NQYYLgAAAjAzBhkuAAA1VGVtcG9yYXJ5IE1hcmtpbmcgTGluZSBSZW1vdmFibGUgQ29udHJhc3QgVGFwZSA0LUluY2gGGi4AACZUZW1wIE1hcmtpbmcgTGluZSBSZW1vdiBDb250IFRhcGUgNC1JbgYbLgAAAkxGCA0+4xTcdy7aCAgNgFfN23cu2ggACgAKAAoBMgcAABIAAABVOAAAAAAAAAYcLgAACDY0My4zMTY1Bh0uAAACMDMGHi4AACNUZW1wb3JhcnkgTWFya2luZyBMaW5lIFBhaW50IDYtSW5jaAYfLgAAI1RlbXBvcmFyeSBNYXJraW5nIExpbmUgUGFpbnQgNi1JbmNoBiAuAAACTEYIDYaWHLvVLtsICA0Ahc261S7bCAAKAAoBCSEuAAABMwcAABIAAABWOAAAAAAAAAYiLgAACDY0My4zMTcwBiMuAAACMDMGJC4AACNUZW1wb3JhcnkgTWFya2luZyBMaW5lIEVwb3h5IDYtSW5jaAYlLgAAI1RlbXBvcmFyeSBNYXJraW5nIExpbmUgRXBveHkgNi1JbmNoBiYuAAACTEYIDYrc0bvVLtsICA2AG2a71S7bCAAKAAoACgE0BwAAEgAAAFc4AAAAAAAABicuAAAINjQzLjMxNzUGKC4AAAIwMwYpLgAAKVRlbXBvcmFyeSBNYXJraW5nIExpbmUgQmxhY2sgRXBveHkgNi1JbmNoBiouAAAkVGVtcCBNYXJraW5nIExpbmUgQmxhY2sgRXBveHkgNi1JbmNoBisuAAACTEYIDQBo2rvVLtsICA2AG2a71S7bCAAKAAoACgE1BwAAEgAAAFg4AAAAAAAABiwuAAAINjQzLjMxODAGLS4AAAIwMwYuLgAALFRlbXBvcmFyeSBNYXJraW5nIExpbmUgUmVtb3ZhYmxlIFRhcGUgNi1JbmNoBi8uAAAlVGVtcCBNYXJraW5nIExpbmUgUmVtb3ZhYmxlIFRhcGUgNi1JbgYwLgAAAkxGCA18lOG71S7bCAgNgBtmu9Uu2wgACgAKAQkxLgAAATYHAAASAAAAWTgAAAAAAAAGMi4AAAg2NDMuMzE4NQYzLgAAAjAzBjQuAAA1VGVtcG9yYXJ5IE1hcmtpbmcgTGluZSBSZW1vdmFibGUgQ29udHJhc3QgVGFwZSA2LUluY2gGNS4AACRUZW1wIE1hcmtpbmcgTGluZSBSbXYgQ29udCBUYXBlIDYtSW4GNi4AAAJMRggNpkrou9Uu2wgIDYAbZrvVLtsIAAoACgAKATcHAAASAAAAGDgAAAAAAAAGNy4AAAg2NDMuMzIwNQY4LgAAAjAzBjkuAAAjVGVtcG9yYXJ5IE1hcmtpbmcgTGluZSBQYWludCA4LUluY2gGOi4AACNUZW1wb3JhcnkgTWFya2luZyBMaW5lIFBhaW50IDgtSW5jaAY7LgAAAkxGCA1y50oieC7aCAgNgLYiIngu2ggACgAKAAoBOAcAABIAAAAZOAAAAAAAAAY8LgAACDY0My4zMjIwBj0uAAACMDMGPi4AACNUZW1wb3JhcnkgTWFya2luZyBMaW5lIEVwb3h5IDgtSW5jaAY/LgAAI1RlbXBvcmFyeSBNYXJraW5nIExpbmUgRXBveHkgOC1JbmNoBkAuAAACTEYIDUrFOGB4LtoICA2A2h9geC7aCAAKAAoACgE5BwAAEgAAABo4AAAAAAAABkEuAAAINjQzLjMyNTAGQi4AAAIwMwZDLgAALFRlbXBvcmFyeSBNYXJraW5nIExpbmUgUmVtb3ZhYmxlIFRhcGUgOC1JbmNoBkQuAAAjVGVtcCBNYXJraW5nIExpbmUgUmVtb3YgVGFwZSA4LUluY2gGRS4AAAJMRggNej30kngu2ggIDQDTyZJ4LtoIAAoACgAKAToHAAASAAAAGzgAAAAAAAAGRi4AAAg2NDMuMzI1NQZHLgAAAjAzBkguAAA1VGVtcG9yYXJ5IE1hcmtpbmcgTGluZSBSZW1vdmFibGUgQ29udHJhc3QgVGFwZSA4LUluY2gGSS4AACRUZW1wIE1hcmtpbmcgTGluZSBSbXYgQ29udCBUYXBlIDgtSW4GSi4AAAJMRggNuKirfHku2ggIDQBHcHx5LtoIAAoACgAKATsHAAASAAAAWjgAAAAAAAAGSy4AAAg2NDMuMzI2NQZMLgAAAjAzBk0uAAAkVGVtcG9yYXJ5IE1hcmtpbmcgTGluZSBQYWludCAxMC1JbmNoBk4uAAAkVGVtcG9yYXJ5IE1hcmtpbmcgTGluZSBQYWludCAxMC1JbmNoBk8uAAACTEYIDXYo77vVLtsICA2AG2a71S7bCAAKAAoBCVAuAAABPAcAABIAAABbOAAAAAAAAAZRLgAACDY0My4zMjcwBlIuAAACMDMGUy4AACRUZW1wb3JhcnkgTWFya2luZyBMaW5lIEVwb3h5IDEwLUluY2gGVC4AACRUZW1wb3JhcnkgTWFya2luZyBMaW5lIEVwb3h5IDEwLUluY2gGVS4AAAJMRggNct/1u9Uu2wgIDYAbZrvVLtsIAAoACgAKAT0HAAASAAAAXDgAAAAAAAAGVi4AAAg2NDMuMzI3NQZXLgAAAjAzBlguAAAqVGVtcG9yYXJ5IE1hcmtpbmcgTGluZSBCbGFjayBFcG94eSAxMC1JbmNoBlkuAAAoVGVtcG9yYXJ5IE1ya25nIExpbmUgQmxhY2sgRXBveHkgMTAtSW5jaAZaLgAAAkxGCA3o+fu71S7bCAgNgBtmu9Uu2wgACgAKAAoBPgcAABIAAABdOAAAAAAAAAZbLgAACDY0My4zMjgwBlwuAAACMDMGXS4AAC1UZW1wb3JhcnkgTWFya2luZyBMaW5lIFJlbW92YWJsZSBUYXBlIDEwLUluY2gGXi4AACZUZW1wIE1hcmtpbmcgTGluZSBSZW1vdmFibGUgVGFwZSAxMC1JbgZfLgAAAkxGCA0mXgS81S7bCAgNALL+u9Uu2wgACgAKAAoBPwcAABIAAABeOAAAAAAAAAZgLgAACDY0My4zMjg1BmEuAAACMDMGYi4AADZUZW1wb3JhcnkgTWFya2luZyBMaW5lIFJlbW92YWJsZSBDb250cmFzdCBUYXBlIDEwLUluY2gGYy4AACVUZW1wIE1hcmtpbmcgTGluZSBSbXYgQ29udCBUYXBlIDEwLUluBmQuAAACTEYIDTz/C7zVLtsICA0Asv671S7bCAAKAAoACgFABwAAEgAAAEw4AAAAAAAABmUuAAAINjQzLjMzMDUGZi4AAAIwMwZnLgAAKFRlbXBvcmFyeSBNYXJraW5nIENyb3Nzd2FsayBQYWludCA2LWluY2gGaC4AAChUZW1wb3JhcnkgTWFya2luZyBDcm9zc3dhbGsgUGFpbnQgNi1pbmNoBmkuAAACTEYIDa4dJxV2stoICA0Asv671S7bCAAKAAoACgFBBwAAEgAAAE04AAAAAAAABmouAAAINjQzLjMzMjAGay4AAAIwMwZsLgAAKFRlbXBvcmFyeSBNYXJraW5nIENyb3Nzd2FsayBFcG94eSA2LWluY2gGbS4AAChUZW1wb3JhcnkgTWFya2luZyBDcm9zc3dhbGsgRXBveHkgNi1pbmNoBm4uAAACTEYIDeJIpTd2stoICA0Asv671S7bCAAKAAoACgFCBwAAEgAAAE84AAAAAAAABm8uAAAINjQzLjMzNTAGcC4AAAIwMwZxLgAAMVRlbXBvcmFyeSBNYXJraW5nIENyb3Nzd2FsayBSZW1vdmFibGUgVGFwZSA2LWluY2gGci4AAChUZW1wIE1ya25nIENyb3Nzd2FsayBSZW12YWJsIFRhcGUgNi1pbmNoBnMuAAACTEYIDbifAXt3stoICA0Asv671S7bCAAKAAoACgFDBwAAEgAAABw4AAAAAAAABnQuAAAINjQzLjM1MDUGdS4AAAIwMwZ2LgAAHVRlbXBvcmFyeSBNYXJraW5nIEFycm93IFBhaW50BncuAAAdVGVtcG9yYXJ5IE1hcmtpbmcgQXJyb3cgUGFpbnQGeC4AAARFQUNICA0WdZbVeS7aCAgNgN8/1Xku2ggACgAKAAoBRAcAABIAAAAdOAAAAAAAAAZ5LgAACDY0My4zNTIwBnouAAACMDMGey4AAB1UZW1wb3JhcnkgTWFya2luZyBBcnJvdyBFcG94eQZ8LgAAHVRlbXBvcmFyeSBNYXJraW5nIEFycm93IEVwb3h5Bn0uAAAERUFDSAgNjDqkHXou2ggIDQACXx16LtoIAAoACgAKAUUHAAASAAAAHjgAAAAAAAAGfi4AAAg2NDMuMzU1MAZ/LgAAAjAzBoAuAAAmVGVtcG9yYXJ5IE1hcmtpbmcgQXJyb3cgUmVtb3ZhYmxlIFRhcGUGgS4AACZUZW1wb3JhcnkgTWFya2luZyBBcnJvdyBSZW1vdmFibGUgVGFwZQaCLgAABEVBQ0gIDaAwPER6LtoICA2AOB1Eei7aCAAKAAoACgFGBwAAEgAAAB84AAAAAAAABoMuAAAINjQzLjM2MDUGhC4AAAIwMwaFLgAAHFRlbXBvcmFyeSBNYXJraW5nIFdvcmQgUGFpbnQGhi4AABxUZW1wb3JhcnkgTWFya2luZyBXb3JkIFBhaW50BocuAAAERUFDSAgNVFSkbXou2ggIDQDJPW16LtoIAAoACgAKAUcHAAASAAAAIDgAAAAAAAAGiC4AAAg2NDMuMzYyMAaJLgAAAjAzBoouAAAcVGVtcG9yYXJ5IE1hcmtpbmcgV29yZCBFcG94eQaLLgAAHFRlbXBvcmFyeSBNYXJraW5nIFdvcmQgRXBveHkGjC4AAARFQUNICA2SBQWWei7aCAgNAMPFlXou2ggACgAKAAoBSAcAABIAAAAhOAAAAAAAAAaNLgAACDY0My4zNjUwBo4uAAACMDMGjy4AACVUZW1wb3JhcnkgTWFya2luZyBXb3JkIFJlbW92YWJsZSBUYXBlBpAuAAAlVGVtcG9yYXJ5IE1hcmtpbmcgV29yZCBSZW1vdmFibGUgVGFwZQaRLgAABEVBQ0gIDWJpeux6LtoICA2AATPsei7aCAAKAAoACgFJBwAAEgAAACI4AAAAAAAABpIuAAAINjQzLjM3NjAGky4AAAIwMwaULgAAL1RlbXBvcmFyeSBNYXJraW5nIFJhaXNlZCBQYXZlbWVudCBNYXJrZXIgVHlwZSBJBpUuAAAjVGVtcCBNYXJrIFJhaXNlZCBQdm10IE1hcmtlciBUeXBlIEkGli4AAARFQUNICA2QOz04ey7aCAgNAKvlN3su2ggACgAKAAoBSgcAABIAAAAjOAAAAAAAAAaXLgAACDY0My4zNzcwBpguAAACMDMGmS4AADBUZW1wb3JhcnkgTWFya2luZyBSYWlzZWQgUGF2ZW1lbnQgTWFya2VyIFR5cGUgSUkGmi4AACRUZW1wIE1hcmsgUmFpc2VkIFB2bXQgTWFya2VyIFR5cGUgSUkGmy4AAARFQUNICA0Qn/Bfey7aCAgNgA7VX3su2ggACgAKAAoBSwcAABIAAAAkOAAAAAAAAAacLgAACDY0My4zODA1Bp0uAAACMDMGni4AAClUZW1wb3JhcnkgTWFya2luZyBTdG9wIExpbmUgUGFpbnQgMTgtSW5jaAafLgAAJFRlbXAgTWFya2luZyBTdG9wIExpbmUgUGFpbnQgMTgtSW5jaAagLgAAAkxGCA1mcFiyey7aCAgNgC8Wsnsu2ggACgAKAAoBTAcAABIAAAAlOAAAAAAAAAahLgAACDY0My4zODIwBqIuAAACMDMGoy4AAClUZW1wb3JhcnkgTWFya2luZyBTdG9wIExpbmUgRXBveHkgMTgtSW5jaAakLgAAJFRlbXAgTWFya2luZyBTdG9wIExpbmUgRXBveHkgMTgtSW5jaAalLgAAAkxGCA2KkfL1ey7aCAgNAJ5w9Xsu2ggACgAKAAoBTQcAABIAAAAmOAAAAAAAAAamLgAACDY0My4zODUwBqcuAAACMDMGqC4AADJUZW1wb3JhcnkgTWFya2luZyBTdG9wIExpbmUgUmVtb3ZhYmxlIFRhcGUgMTgtSW5jaAapLgAAJlRlbXAgTWFyayBTdG9wIExpbmUgUmVtb3YgVGFwZSAxOC1JbmNoBqouAAACTEYIDSgNRBx8LtoICA2A1C4cfC7aCAAKAAoACgFOBwAAEgAAACc4AAAAAAAABqsuAAAINjQzLjM5MDUGrC4AAAIwMwatLgAAKFRlbXBvcmFyeSBNYXJraW5nIERpYWdvbmFsIFBhaW50IDEyLUluY2gGri4AACNUZW1wIE1hcmtpbmcgRGlhZ29uYWwgUGFpbnQgMTItSW5jaAavLgAAAkxGCA0AHlRQfC7aCAgNAPoJUHwu2ggACgAKAAoBTwcAABIAAAAoOAAAAAAAAAawLgAACDY0My4zOTIwBrEuAAACMDMGsi4AAChUZW1wb3JhcnkgTWFya2luZyBEaWFnb25hbCBFcG94eSAxMi1JbmNoBrMuAAAjVGVtcCBNYXJraW5nIERpYWdvbmFsIEVwb3h5IDEyLUluY2gGtC4AAAJMRggN9nPIcXwu2ggIDQDmanF8LtoIAAoACgAKAVAHAAASAAAAKTgAAAAAAAAGtS4AAAg2NDMuMzk1MAa2LgAAAjAzBrcuAAAxVGVtcG9yYXJ5IE1hcmtpbmcgRGlhZ29uYWwgUmVtb3ZhYmxlIFRhcGUgMTItSW5jaAa4LgAAKFRlbXAgTWFya2luZyBEaWFnb25hbCBSZW1vdiBUYXBlIDEyLUluY2gGuS4AAAJMRggN9qFhoHwu2ggIDQDB6J98LtoIAAoACgAKAVEHAAASAAAAKjgAAAAAAAAGui4AAAg2NDMuMzk2MAa7LgAAAjAzBrwuAAAwVGVtcG9yYXJ5IE1hcmtpbmcgUmVtb3ZhYmxlIE1hc2sgT3V0IFRhcGUgNi1JbmNoBr0uAAAkVGVtcCBNYXJrIFJlbW92IE1hc2sgT3V0IFRhcGUgNi1JbmNoBr4uAAACTEYIDfarmsZ8LtoICA0AYQ7GfC7aCAAKAAoACgFSBwAAEgAAACs4AAAAAAAABr8uAAAINjQzLjM5NzAGwC4AAAIwMwbBLgAAMVRlbXBvcmFyeSBNYXJraW5nIFJlbW92YWJsZSBNYXNrIE91dCBUYXBlIDEwLUluY2gGwi4AACVUZW1wIE1hcmsgUmVtb3YgTWFzayBPdXQgVGFwZSAxMC1JbmNoBsMuAAACTEYIDZIAsex8LtoICA0AATTsfC7aCAAKAAoACgFTBwAAEgAAAF84AAAAAAAABsQuAAAINjQzLjM5ODAGxS4AAAIwMwbGLgAAMFRlbXBvcmFyeSBNYXJraW5nIFJlbW92YWJsZSBNYXNrIE91dCBUYXBlIDgtSW5jaAbHLgAAI1RlbXAgTXJrbmcgUm12IE1hc2sgT3V0IFRhcGUgOC1JbmNoBsguAAACTEYIDWjJLrzVLtsICA0Asv671S7bCAAKAAoACgFUBwAAEgAAAGA4AAAAAAAABskuAAAINjQzLjM5OTAGyi4AAAIwMwbLLgAAMVRlbXBvcmFyeSBNYXJraW5nIFJlbW92YWJsZSBNYXNrIE91dCBUYXBlIDEyLUluY2gGzC4AAChUZW1wIE1ya25nIFJlbXZhYmwgTWFzayBPdXQgVGFwZSAxMi1JbmNoBs0uAAACTEYIDSxZNbzVLtsICA0Asv671S7bCAAKAAoACgFVBwAAEgAAACw4AAAAAAAABs4uAAAINjQzLjQxMDAGzy4AAAIwMwbQLgAAJFRyYWZmaWMgQ29udHJvbCBJbnRlcmltIExhbmUgQ2xvc3VyZQbRLgAAJFRyYWZmaWMgQ29udHJvbCBJbnRlcmltIExhbmUgQ2xvc3VyZQbSLgAABEVBQ0gIDfRaVy99LtoICA0A2fUufS7aCAAKAAoACgFWBwAAEgAAAO81AAAAAAAABtMuAAAINjQzLjUwMDAG1C4AAAIwMwbVLgAAD1RyYWZmaWMgQ29udHJvbAbWLgAAD1RyYWZmaWMgQ29udHJvbAbXLgAABEVBQ0gIDRZfdI7WodQICA0AuRsQa87YCAAKAAoACgFXBwAAEgAAACE3AAAAAAAABtguAAAINjQ0LjE0MTAG2S4AAAIwMwbaLgAAJFRlbXBvcmFyeSBQZWRlc3RyaWFuIFN1cmZhY2UgQXNwaGFsdAbbLgAAJFRlbXBvcmFyeSBQZWRlc3RyaWFuIFN1cmZhY2UgQXNwaGFsdAbcLgAAAlNGCA0mOd/aadTWCAgNgGtUD/pf2ggACgAKAAoBWAcAABIAAAAjNwAAAAAAAAbdLgAACDY0NC4xNDMwBt4uAAACMDMG3y4AACJUZW1wb3JhcnkgUGVkZXN0cmlhbiBTdXJmYWNlIFBsYXRlBuAuAAAiVGVtcG9yYXJ5IFBlZGVzdHJpYW4gU3VyZmFjZSBQbGF0ZQbhLgAAAlNGCA1aYpp5bNTWCAgNgBxdKPpf2ggACgAKAAoBWQcAABIAAABGOAAAAAAAAAbiLgAACDY0NC4xNDQwBuMuAAACMDMG5C4AACRUZW1wb3JhcnkgUGVkZXN0cmlhbiBTdXJmYWNlIE1hdHRpbmcG5S4AACRUZW1wb3JhcnkgUGVkZXN0cmlhbiBTdXJmYWNlIE1hdHRpbmcG5i4AAAJTRggNwP57QgJD2ggIDQCvK6cCQ9oIAAoACgAKAVoHAAASAAAAJDcAAAAAAAAG5y4AAAg2NDQuMTYwMQboLgAAAjAzBukuAAAeVGVtcG9yYXJ5IFBlZGVzdHJpYW4gQ3VyYiBSYW1wBuouAAAeVGVtcG9yYXJ5IFBlZGVzdHJpYW4gQ3VyYiBSYW1wBusuAAADREFZCA0o6EzmbNTWCAgNgAt6Nfpf2ggACgAKAAoBWwcAABIAAAAtOAAAAAAAAAbsLgAACDY0NC4xNjA1Bu0uAAACMDMG7i4AAC1UZW1wb3JhcnkgUGVkZXN0cmlhbiBEZXRlY3RhYmxlIFdhcm5pbmcgRmllbGQG7y4AAChUZW1wIFBlZGVzdHJpYW4gRGV0ZWN0YWJsZSBXYXJuaW5nIEZpZWxkBvAuAAACU0YIDVIorYV9LtoICA0AuYdpYzLaCAAKAAoACgFcBwAAEgAAACU3AAAAAAAABvEuAAAINjQ0LjE4MTAG8i4AAAIwMwbzLgAAHlRlbXBvcmFyeSBQZWRlc3RyaWFuIEJhcnJpY2FkZQb0LgAAHlRlbXBvcmFyeSBQZWRlc3RyaWFuIEJhcnJpY2FkZQb1LgAAAkxGCA2UF1pMbdTWCAgNAGT+Qfpf2ggACgAKAAoBXQcAABIAAAAkHQAAAAAAAAb2LgAACDY0NS4wMTA1BvcuAAACMDMG+C4AABFHZW90ZXh0aWxlIFR5cGUgQwb5LgAAEUdlb3RleHRpbGUgVHlwZSBDBvouAAACU1kIDZrj37gY9NMICA0ASm64GPTTCAAKAAoACgFeBwAAEgAAAKcwAAAAAAAABvsuAAAINjQ1LjAxMTEG/C4AAAIwMwb9LgAAHUdlb3RleHRpbGUgVHlwZSBERiBTY2hlZHVsZSBBBv4uAAAdR2VvdGV4dGlsZSBUeXBlIERGIFNjaGVkdWxlIEEG/y4AAAJTWQgNmGMj6Bj00wgIDQBSHegY9NMIAAoACgAKAV8HAAASAAAAqDAAAAAAAAAGAC8AAAg2NDUuMDExMgYBLwAAAjAzBgIvAAAdR2VvdGV4dGlsZSBUeXBlIERGIFNjaGVkdWxlIEIGAy8AAB1HZW90ZXh0aWxlIFR5cGUgREYgU2NoZWR1bGUgQgYELwAAAlNZCA3yxSXoGPTTCAgNAFId6Bj00wgACgAKAAoBYAcAABIAAACpMAAAAAAAAAYFLwAACDY0NS4wMTEzBgYvAAACMDMGBy8AAB1HZW90ZXh0aWxlIFR5cGUgREYgU2NoZWR1bGUgQwYILwAAHUdlb3RleHRpbGUgVHlwZSBERiBTY2hlZHVsZSBDBgkvAAACU1kIDX4oKOgY9NMICA0AUh3oGPTTCAAKAAoACgFhBwAAEgAAACYdAAAAAAAABgovAAAINjQ1LjAxMTUGCy8AAAIwMwYMLwAAEkdlb3RleHRpbGUgVHlwZSBFUwYNLwAAEkdlb3RleHRpbGUgVHlwZSBFUwYOLwAAAlNZCA3qReK4GPTTCAgNAEpuuBj00wgACgAKAAoBYgcAABIAAAAnHQAAAAAAAAYPLwAACDY0NS4wMTIwBhAvAAACMDMGES8AABJHZW90ZXh0aWxlIFR5cGUgSFIGEi8AABJHZW90ZXh0aWxlIFR5cGUgSFIGEy8AAAJTWQgNTqjkuBj00wgIDQBKbrgY9NMIAAoACgAKAWMHAAASAAAAKB0AAAAAAAAGFC8AAAg2NDUuMDEyNQYVLwAAAjAzBhYvAAASR2VvdGV4dGlsZSBUeXBlIE1TBhcvAAASR2VvdGV4dGlsZSBUeXBlIE1TBhgvAAACU1kIDdAK57gY9NMICA0ASm64GPTTCAAKAAoACgFkBwAAEgAAACodAAAAAAAABhkvAAAINjQ1LjAxMzAGGi8AAAIwMwYbLwAAEUdlb3RleHRpbGUgVHlwZSBSBhwvAAARR2VvdGV4dGlsZSBUeXBlIFIGHS8AAAJTWQgNhM/ruBj00wgIDQBKbrgY9NMIAAoACgAKAWUHAAASAAAAKx0AAAAAAAAGHi8AAAg2NDUuMDEzNQYfLwAAAjAzBiAvAAASR2VvdGV4dGlsZSBUeXBlIFNSBiEvAAASR2VvdGV4dGlsZSBUeXBlIFNSBiIvAAACU1kIDbYx7rgY9NMICA0ASm64GPTTCAAKAAoACgFmBwAAEgAAACwdAAAAAAAABiMvAAAINjQ1LjAxNDAGJC8AAAIwMwYlLwAAE0dlb3RleHRpbGUgVHlwZSBTQVMGJi8AABNHZW90ZXh0aWxlIFR5cGUgU0FTBicvAAACU1kIDRqU8LgY9NMICA0ASm64GPTTCAAKAAoACgFnBwAAEgAAAJ4rAAAAAAAABigvAAAINjQ1LjAyMjAGKS8AAAIwMwYqLwAAD0dlb2dyaWQgVHlwZSBTUgYrLwAAD0dlb2dyaWQgVHlwZSBTUgYsLwAAAlNZCA1udx3cGPTTCAgNgJ14VPpf2ggACgAKAAoBaAcAABIAAAAkMwAAAAAAAAYtLwAACDY0NS4wMjQwBi4vAAACMDMGLy8AAA9HZW9ncmlkIFR5cGUgTVIGMC8AAA9HZW9ncmlkIFR5cGUgTVIGMS8AAAJTWQgNcE3S7xj00wgIDQDJy1/6X9oIAAoACgAKAWkHAAASAAAAJTMAAAAAAAAGMi8AAAg2NDUuMDI2MAYzLwAAAjAzBjQvAAAQR2VvZ3JpZCBUeXBlIFNTUgY1LwAAEEdlb2dyaWQgVHlwZSBTU1IGNi8AAAJTWQgNwK/U7xj00wgIDQA/fHD6X9oIAAoACgAKAWoHAAASAAAAtTMAAAAAAAAGNy8AAAo2NDYuMDEwMS5TBjgvAAACMDMGOS8AAChQYXZlbWVudCBNYXJraW5nIFBhaW50IEhpZ2ggQnVpbGQgNC1JbmNoBjovAAAoUGF2ZW1lbnQgTWFya2luZyBQYWludCBIaWdoIEJ1aWxkIDQtSW5jaAY7LwAAAkxGCA28PQjxGPTTCAgNAM9UCmLP2AgACgAKAAoBawcAABIAAACbOAAAAAAAAAY8LwAACjY0Ni4wMTExLlMGPS8AAAIwMwY+LwAAKFBhdmVtZW50IE1hcmtpbmcgUGFpbnQgSGlnaCBCdWlsZCA2LUluY2gGPy8AAChQYXZlbWVudCBNYXJraW5nIFBhaW50IEhpZ2ggQnVpbGQgNi1JbmNoBkAvAAACTEYIDRhlXxKBg9sICA0APQ4SgYPbCAAKAAoACgFsBwAAEgAAALYzAAAAAAAABkEvAAAKNjQ2LjAxMjEuUwZCLwAAAjAzBkMvAAAoUGF2ZW1lbnQgTWFya2luZyBQYWludCBIaWdoIEJ1aWxkIDgtSW5jaAZELwAAKFBhdmVtZW50IE1hcmtpbmcgUGFpbnQgSGlnaCBCdWlsZCA4LUluY2gGRS8AAAJMRggN7p8K8Rj00wgIDQASXEJiz9gIAAoACgAKAW0HAAASAAAAnDgAAAAAAAAGRi8AAAo2NDYuMDEzMS5TBkcvAAACMDMGSC8AAClQYXZlbWVudCBNYXJraW5nIFBhaW50IEhpZ2ggQnVpbGQgMTAtSW5jaAZJLwAAJ1BhdmVtZW50IE1hcmtpbmcgUGFpbnQgSGlnaCBCdWlsZCAxMC1JbgZKLwAAAkxGCA1gb3YSgYPbCAgNAD0OEoGD2wgACgAKAAoBbgcAABIAAABsNgAAAAAAAAZLLwAACDY0Ni4xMDA1BkwvAAACMDMGTS8AABlNYXJraW5nIExpbmUgUGFpbnQgNC1JbmNoBk4vAAAZTWFya2luZyBMaW5lIFBhaW50IDQtSW5jaAZPLwAAAkxGCA0yqUhgS6PUCAgNAMkAA2/O2AgACgAKAAoBbwcAABIAAABtNgAAAAAAAAZQLwAACDY0Ni4xMDIwBlEvAAACMDMGUi8AABlNYXJraW5nIExpbmUgRXBveHkgNC1JbmNoBlMvAAAZTWFya2luZyBMaW5lIEVwb3h5IDQtSW5jaAZULwAAAkxGCA0EMn6iS6PUCAgNgLCSn/pf2ggACgAKAAoBcAcAABIAAAB/NgAAAAAAAAZVLwAACDY0Ni4xMDQwBlYvAAACMDMGVy8AAClNYXJraW5nIExpbmUgR3Jvb3ZlZCBXZXQgUmVmIEVwb3h5IDQtSW5jaAZYLwAAI01ya2luZyBHcnZkIFdldCBSZWZsY3QgRXBveHkgNC1JbmNoBlkvAAACTEYIDa7d/MJ0o9QICA0A3OWq+l/aCAAKAAoACgFxBwAAEgAAAAM3AAAAAAAABlovAAAKNjQ2LjEwNDEuUwZbLwAAAjAzBlwvAAAwTWFya2luZyBSZXBsYWNlIExpbmUgV2V0IFJlZmxlY3RpdmUgRXBveHkgNC1JbmNoBl0vAAAoTXJraW5nIFJlcGxhY2UgbG4gV2V0IFJlZmxjdCBFcHh5IDQtSW5jaAZeLwAAAkxGCA0iRE7ix8fVCAgNAKPE+vpf2ggACgAKAAoBcgcAABIAAADGNgAAAAAAAAZfLwAACDY0Ni4xMDUwBmAvAAACMDMGYS8AACpNYXJraW5nIExpbmUgR3Jvb3ZlZCBQZXJtYW5lbnQgVGFwZSA0LUluY2gGYi8AAB9Na25nIExpbmUgR3J2ZCBQZXJtIFRhcGUgNC1JbmNoBmMvAAACTEYIDb6D5f89pNQICA2AzhcG+1/aCAAKAAoACgFzBwAAEgAAAHo2AAAAAAAABmQvAAAINjQ2LjE1NDUGZS8AAAIwMwZmLwAAMk1hcmtpbmcgTGluZSBHcm9vdmVkIFdldCBSZWYgQ29udHJhc3QgRXBveHkgNC1JbmNoBmcvAAAkTWtuZyBHcnZkIFdldCBDbnRyc3QgUmVmbCBFcG94eSA0LUluBmgvAAACTEYIDRSmMzNyo9QICA0AVM0T+1/aCAAKAAoACgF0BwAAEgAAAMc2AAAAAAAABmkvAAAINjQ2LjE1NTUGai8AAAIwMwZrLwAAM01hcmtpbmcgTGluZSBHcm9vdmVkIENvbnRyYXN0IFBlcm1hbmVudCBUYXBlIDQtSW5jaAZsLwAAJ01rbmcgTGluZSBHcnZkIENvbnRyc3QgUGVybSBUYXBlIDQtSW5jaAZtLwAAAkxGCA2kzLMvPqTUCAgNAH5CKftf2ggACgAKAAoBdQcAABIAAABhOAAAAAAAAAZuLwAACDY0Ni4yMDA1Bm8vAAACMDMGcC8AABlNYXJraW5nIExpbmUgUGFpbnQgNi1JbmNoBnEvAAAZTWFya2luZyBMaW5lIFBhaW50IDYtSW5jaAZyLwAAAkxGCA02rDy81S7bCAgNALL+u9Uu2wgACgAKAAoBdgcAABIAAABiOAAAAAAAAAZzLwAACDY0Ni4yMDIwBnQvAAACMDMGdS8AABlNYXJraW5nIExpbmUgRXBveHkgNi1JbmNoBnYvAAAZTWFya2luZyBMaW5lIEVwb3h5IDYtSW5jaAZ3LwAAAkxGCA0E/0O81S7bCAgNALL+u9Uu2wgACgAKAAoBdwcAABIAAABjOAAAAAAAAAZ4LwAACDY0Ni4yMDI1BnkvAAACMDMGei8AACdNYXJraW5nIExpbmUgR3Jvb3ZlZCBCbGFjayBFcG94eSA2LUluY2gGey8AACNQdm10IE1ya25nIEdyb292ZWQgQmxrIEVwb3h5IDgtSW5jaAZ8LwAAAkxGCA0wK0u81S7bCAgNALL+u9Uu2wgACgAKAAoBeAcAABIAAABkOAAAAAAAAAZ9LwAACDY0Ni4yMDQwBn4vAAACMDMGfy8AAClNYXJraW5nIExpbmUgR3Jvb3ZlZCBXZXQgUmVmIEVwb3h5IDYtSW5jaAaALwAAJE1ya25nIExpbmUgR3J2ZCBXZXQgUmVmIEVwb3h5IDYtSW5jaAaBLwAAAkxGCA2AQVO81S7bCAgNALL+u9Uu2wgACgAKAAoBeQcAABIAAACdOAAAAAAAAAaCLwAACjY0Ni4yMDQxLlMGgy8AAAIwMwaELwAAME1hcmtpbmcgUmVwbGFjZSBMaW5lIFdldCBSZWZsZWN0aXZlIEVwb3h5IDYtaW5jaAaFLwAAJ01ya2cgUmVwbGFjZSBMaW4gV2V0IFJlZmxlY3QgRXBveHkgNi1pbgaGLwAAAkxGCA1kz4ASgYPbCAgNAD0OEoGD2wgACgAKAAoBegcAABIAAABlOAAAAAAAAAaHLwAACDY0Ni4yMDUwBogvAAACMDMGiS8AACpNYXJraW5nIExpbmUgR3Jvb3ZlZCBQZXJtYW5lbnQgVGFwZSA2LUluY2gGii8AACBNcmtuZyBMaW5lIEdydmQgUGVybSBUYXBlIDYtSW5jaAaLLwAAAkxGCA0YNVm81S7bCAgNALL+u9Uu2wgACgAKAAoBewcAABIAAABuNgAAAAAAAAaMLwAACDY0Ni4zMDA1Bo0vAAACMDMGji8AABlNYXJraW5nIExpbmUgUGFpbnQgOC1JbmNoBo8vAAAZTWFya2luZyBMaW5lIFBhaW50IDgtSW5jaAaQLwAAAkxGCA2ok//PS6PUCAgNgOZZOHDO2AgACgAKAAoBfAcAABIAAABvNgAAAAAAAAaRLwAACDY0Ni4zMDIwBpIvAAACMDMGky8AABlNYXJraW5nIExpbmUgRXBveHkgOC1JbmNoBpQvAAAZTWFya2luZyBMaW5lIEVwb3h5IDgtSW5jaAaVLwAAAkxGCA3W5gnqS6PUCAgNAHuGPftf2ggACgAKAAoBfQcAABIAAACBNgAAAAAAAAaWLwAACDY0Ni4zMDQwBpcvAAACMDMGmC8AAClNYXJraW5nIExpbmUgR3Jvb3ZlZCBXZXQgUmVmIEVwb3h5IDgtSW5jaAaZLwAAI01ya2luZyBHcnZkIFdldCBSZWZsY3QgRXBveHkgOC1JbmNoBpovAAACTEYIDZSv0OF0o9QICA0APXJJ+1/aCAAKAAoACgF+BwAAEgAAAAQ3AAAAAAAABpsvAAAKNjQ2LjMwNDEuUwacLwAAAjAzBp0vAAAwTWFya2luZyBSZXBsYWNlIExpbmUgV2V0IFJlZmxlY3RpdmUgRXBveHkgOC1JbmNoBp4vAAAoTXJraW5nIFJlcGxhY2UgbG4gV2V0IFJlZmxjdCBFcHh5IDgtSW5jaAafLwAAAkxGCA1gyrr3x8fVCAgNAFnAV/tf2ggACgAKAAoBfwcAABIAAADINgAAAAAAAAagLwAACDY0Ni4zMDUwBqEvAAACMDMGoi8AACpNYXJraW5nIExpbmUgR3Jvb3ZlZCBQZXJtYW5lbnQgVGFwZSA4LUluY2gGoy8AAB9Na25nIExpbmUgR3J2ZCBQZXJtIFRhcGUgOC1JbmNoBqQvAAACTEYIDQBE5Ek+pNQICA0ASN1k+1/aCAAKAAoACgGABwAAEgAAAHs2AAAAAAAABqUvAAAINjQ2LjM1NDUGpi8AAAIwMwanLwAAMk1hcmtpbmcgTGluZSBHcm9vdmVkIFdldCBSZWYgQ29udHJhc3QgRXBveHkgOC1JbmNoBqgvAAAlTWtuZyBHcnZkIFdldCBSZWZsIENybnRyc3QgRXBveHkgOC1JbgapLwAAAkxGCA0CGmS4c6PUCAgNgKBhcftf2ggACgAKAAoBgQcAABIAAADJNgAAAAAAAAaqLwAACDY0Ni4zNTU1BqsvAAACMDMGrC8AADNNYXJraW5nIExpbmUgR3Jvb3ZlZCBDb250cmFzdCBQZXJtYW5lbnQgVGFwZSA4LUluY2gGrS8AACdNa25nIExpbmUgR3J2ZCBDcm50cnN0IFBlcm0gVGFwZSA4LUluY2gGri8AAAJMRggNZg0BYj6k1AgIDQA0Pob7X9oIAAoACgAKAYIHAAASAAAAZjgAAAAAAAAGry8AAAg2NDYuNDAwNQawLwAAAjAzBrEvAAAaTWFya2luZyBMaW5lIFBhaW50IDEwLUluY2gGsi8AABpNYXJraW5nIExpbmUgUGFpbnQgMTAtSW5jaAazLwAAAkxGCA3gYGC81S7bCAgNALL+u9Uu2wgACgAKAAoBgwcAABIAAABnOAAAAAAAAAa0LwAACDY0Ni40MDIwBrUvAAACMDMGti8AABpNYXJraW5nIExpbmUgRXBveHkgMTAtSW5jaAa3LwAAGk1hcmtpbmcgTGluZSBFcG94eSAxMC1JbmNoBrgvAAACTEYIDWzJZrzVLtsICA0Asv671S7bCAAKAAoACgGEBwAAEgAAAGg4AAAAAAAABrkvAAAINjQ2LjQwMjUGui8AAAIwMwa7LwAAKE1hcmtpbmcgTGluZSBHcm9vdmVkIEJsYWNrIEVwb3h5IDEwLUluY2gGvC8AACNQdm10IE1ya2cgR3Jvb3ZlZCBCbGsgRXBveHkgMTAtSW5jaAa9LwAAAkxGCA1w9W281S7bCAgNALL+u9Uu2wgACgAKAAoBhQcAABIAAABpOAAAAAAAAAa+LwAACDY0Ni40MDQwBr8vAAACMDMGwC8AACpNYXJraW5nIExpbmUgR3Jvb3ZlZCBXZXQgUmVmIEVwb3h5IDEwLUluY2gGwS8AACVNcmtuZyBMaW5lIEdydmQgV2V0IFJlZiBFcG94eSAxMC1JbmNoBsIvAAACTEYIDdqEdLzVLtsICA0Asv671S7bCAAKAAoACgGGBwAAEgAAAJ44AAAAAAAABsMvAAAKNjQ2LjQwNDEuUwbELwAAAjAzBsUvAAAxTWFya2luZyBSZXBsYWNlIExpbmUgV2V0IFJlZmxlY3RpdmUgRXBveHkgMTAtaW5jaAbGLwAAJ01ya2cgUmVwbGNlIExpbiBXZXQgUmVmbGVjdCBFcG94eSAxMC1pbgbHLwAAAkxGCA1EgokSgYPbCAgNAD0OEoGD2wgACgAKAAoBhwcAABIAAABqOAAAAAAAAAbILwAACDY0Ni40MDUwBskvAAACMDMGyi8AACtNYXJraW5nIExpbmUgR3Jvb3ZlZCBQZXJtYW5lbnQgVGFwZSAxMC1JbmNoBssvAAAhTXJrbmcgTGluZSBHcnZkIFBlcm0gVGFwZSAxMC1JbmNoBswvAAACTEYIDchie7zVLtsICA0Asv671S7bCAAKAAoACgGIBwAAEgAAAMo2AAAAAAAABs0vAAAINjQ2LjQ1MDUGzi8AAAIwMwbPLwAAIk1hcmtpbmcgTGluZSBTYW1lIERheSBQYWludCA0LUluY2gG0C8AACJNYXJraW5nIExpbmUgU2FtZSBEYXkgUGFpbnQgNC1JbmNoBtEvAAACTEYIDTasj3g+pNQICA0AyfiQ+1/aCAAKAAoACgGJBwAAEgAAAHA2AAAAAAAABtIvAAAINjQ2LjQ1MjAG0y8AAAIwMwbULwAAIk1hcmtpbmcgTGluZSBTYW1lIERheSBFcG94eSA0LUluY2gG1S8AACJNYXJraW5nIExpbmUgU2FtZSBEYXkgRXBveHkgNC1JbmNoBtYvAAACTEYIDZw0mg9fo9QICA0A5Uaf+1/aCAAKAAoACgGKBwAAEgAAAMs2AAAAAAAABtcvAAAINjQ2LjQ2MDUG2C8AAAIwMwbZLwAAIk1hcmtpbmcgTGluZSBTYW1lIERheSBQYWludCA4LUluY2gG2i8AACJNYXJraW5nIExpbmUgU2FtZSBEYXkgUGFpbnQgOC1JbmNoBtsvAAACTEYIDRht2Ys+pNQICA0ALsau+1/aCAAKAAoACgGLBwAAEgAAAMw2AAAAAAAABtwvAAAINjQ2LjQ2MjAG3S8AAAIwMwbeLwAAIk1hcmtpbmcgTGluZSBTYW1lIERheSBFcG94eSA4LUluY2gG3y8AACJNYXJraW5nIExpbmUgU2FtZSBEYXkgRXBveHkgOC1JbmNoBuAvAAACTEYIDZL345o+pNQICA2A/7a3+1/aCAAKAAoACgGMBwAAEgAAAGs4AAAAAAAABuEvAAAINjQ2LjQ3MDUG4i8AAAIwMwbjLwAAIk1hcmtpbmcgTGluZSBTYW1lIERheSBQYWludCA2LUluY2gG5C8AACJNYXJraW5nIExpbmUgU2FtZSBEYXkgUGFpbnQgNi1JbmNoBuUvAAACTEYIDS5WgbzVLtsICA0Asv671S7bCAAKAAoACgGNBwAAEgAAAGw4AAAAAAAABuYvAAAINjQ2LjQ3MjAG5y8AAAIwMwboLwAAIk1hcmtpbmcgTGluZSBTYW1lIERheSBFcG94eSA2LUluY2gG6S8AACJNYXJraW5nIExpbmUgU2FtZSBEYXkgRXBveHkgNi1JbmNoBuovAAACTEYIDQCCiLzVLtsICA0Asv671S7bCAAKAAoACgGOBwAAEgAAAG04AAAAAAAABusvAAAINjQ2LjQ4MDUG7C8AAAIwMwbtLwAAI01hcmtpbmcgTGluZSBTYW1lIERheSBQYWludCAxMC1JbmNoBu4vAAAjTWFya2luZyBMaW5lIFNhbWUgRGF5IFBhaW50IDEwLUluY2gG7y8AAAJMRggNWEqQvNUu2wgIDQCy/rvVLtsIAAoACgAKAY8HAAASAAAAbjgAAAAAAAAG8C8AAAg2NDYuNDgyMAbxLwAAAjAzBvIvAAAjTWFya2luZyBMaW5lIFNhbWUgRGF5IEVwb3h5IDEwLUluY2gG8y8AACNNYXJraW5nIExpbmUgU2FtZSBEYXkgRXBveHkgMTAtSW5jaAb0LwAAAkxGCA2sOZi81S7bCAgNgEiXvNUu2wgACgAKAAoBkAcAABIAAACJNgAAAAAAAAb1LwAACDY0Ni41MDA1BvYvAAACMDMG9y8AABNNYXJraW5nIEFycm93IFBhaW50BvgvAAATTWFya2luZyBBcnJvdyBQYWludAb5LwAABEVBQ0gIDRpLx6V6o9QICA2AT5UGcc7YCAAKAAoACgGRBwAAEgAAAIg2AAAAAAAABvovAAAINjQ2LjUwMjAG+y8AAAIwMwb8LwAAE01hcmtpbmcgQXJyb3cgRXBveHkG/S8AABNNYXJraW5nIEFycm93IEVwb3h5Bv4vAAAERUFDSAgNCptqVHqj1AgIDQCFbMX7X9oIAAoACgAKAZIHAAASAAAAjDYAAAAAAAAG/y8AAAg2NDYuNTEwNQYAMAAAAjAzBgEwAAASTWFya2luZyBXb3JkIFBhaW50BgIwAAASTWFya2luZyBXb3JkIFBhaW50BgMwAAAERUFDSAgN0jKOxHyj1AgIDYBaACJxztgIAAoACgAKAZMHAAASAAAAjTYAAAAAAAAGBDAAAAg2NDYuNTEyMAYFMAAAAjAzBgYwAAASTWFya2luZyBXb3JkIEVwb3h5BgcwAAASTWFya2luZyBXb3JkIEVwb3h5BggwAAAERUFDSAgNcFJz5Xyj1AgIDQB0idL7X9oIAAoACgAKAZQHAAASAAAAijYAAAAAAAAGCTAAAAg2NDYuNTIwNQYKMAAAAjAzBgswAAAUTWFya2luZyBTeW1ib2wgUGFpbnQGDDAAABRNYXJraW5nIFN5bWJvbCBQYWludAYNMAAABEVBQ0gIDaqanDB8o9QICA2AsaY4cc7YCAAKAAoACgGVBwAAEgAAAIs2AAAAAAAABg4wAAAINjQ2LjUyMjAGDzAAAAIwMwYQMAAAFE1hcmtpbmcgU3ltYm9sIEVwb3h5BhEwAAAUTWFya2luZyBTeW1ib2wgRXBveHkGEjAAAARFQUNICA06R9pWfKPUCAgNgPk+4Ptf2ggACgAKAAoBlgcAABIAAACHNgAAAAAAAAYTMAAACDY0Ni41MzA1BhQwAAACMDMGFTAAAB9NYXJraW5nIFJhaWxyb2FkIENyb3NzaW5nIFBhaW50BhYwAAAfTWFya2luZyBSYWlscm9hZCBDcm9zc2luZyBQYWludAYXMAAABEVBQ0gIDW7Pc9Z5o9QICA0A+UdScc7YCAAKAAoACgGXBwAAEgAAAIY2AAAAAAAABhgwAAAINjQ2LjUzMjAGGTAAAAIwMwYaMAAAH01hcmtpbmcgUmFpbHJvYWQgQ3Jvc3NpbmcgRXBveHkGGzAAAB9NYXJraW5nIFJhaWxyb2FkIENyb3NzaW5nIEVwb3h5BhwwAAAERUFDSAgNgEO8snmj1AgIDQA9DhKBg9sIAAoACgAKAZgHAAASAAAAoDYAAAAAAAAGHTAAAAg2NDYuNTQyMAYeMAAAAjAzBh8wAAAkTWFya2luZyBBZXJpYWwgRW5mb3JjZW1lbnQgQmFyIEVwb3h5BiAwAAAkTWFya2luZyBBZXJpYWwgRW5mb3JjZW1lbnQgQmFyIEVwb3h5BiEwAAAERUFDSAgNvOJtAwqk1AgIDQBuEfv7X9oIAAoACgAKAZkHAAASAAAAeTYAAAAAAAAGIjAAAAg2NDYuNTUyMAYjMAAAAjAzBiQwAAAVTWFya2luZyBPdXRmYWxsIEVwb3h5BiUwAAAVTWFya2luZyBPdXRmYWxsIEVwb3h5BiYwAAAERUFDSAgNkHiONmGj1AgIDQADzAX8X9oIAAoACgAKAZoHAAASAAAAzTYAAAAAAAAGJzAAAAg2NDYuNjAwNQYoMAAAAjAzBikwAAAfTWFya2luZyBTdG9wIExpbmUgUGFpbnQgMTItSW5jaAYqMAAAH01hcmtpbmcgU3RvcCBMaW5lIFBhaW50IDEyLUluY2gGKzAAAAJMRggNGueyqT6k1AgIDQAfGhT8X9oIAAoACgAKAZsHAAASAAAAkjYAAAAAAAAGLDAAAAg2NDYuNjAyMAYtMAAAAjAzBi4wAAAfTWFya2luZyBTdG9wIExpbmUgRXBveHkgMTItSW5jaAYvMAAAH01hcmtpbmcgU3RvcCBMaW5lIEVwb3h5IDEyLUluY2gGMDAAAAJMRggNmOgcpH6j1AgIDQAONyH8X9oIAAoACgAKAZwHAAASAAAAkzYAAAAAAAAGMTAAAAg2NDYuNjEwNQYyMAAAAjAzBjMwAAAfTWFya2luZyBTdG9wIExpbmUgUGFpbnQgMTgtSW5jaAY0MAAAH01hcmtpbmcgU3RvcCBMaW5lIFBhaW50IDE4LUluY2gGNTAAAAJMRggNSMlo5X6j1AgIDQChHKhxztgIAAoACgAKAZ0HAAASAAAAlDYAAAAAAAAGNjAAAAg2NDYuNjEyMAY3MAAAAjAzBjgwAAAfTWFya2luZyBTdG9wIExpbmUgRXBveHkgMTgtSW5jaAY5MAAAH01hcmtpbmcgU3RvcCBMaW5lIEVwb3h5IDE4LUluY2gGOjAAAAJMRggN+kZY/X6j1AgIDYA5iiz8X9oIAAoACgAKAZ4HAAASAAAAkDYAAAAAAAAGOzAAAAg2NDYuNjIwNQY8MAAAAjAzBj0wAAAgTWFya2luZyBZaWVsZCBMaW5lIFBhaW50IDE4LUluY2gGPjAAACBNYXJraW5nIFlpZWxkIExpbmUgUGFpbnQgMTgtSW5jaAY/MAAABEVBQ0gIDewxqzx+o9QICA2A9uTIcc7YCAAKAAoACgGfBwAAEgAAAJE2AAAAAAAABkAwAAAINjQ2LjYyMjAGQTAAAAIwMwZCMAAAIE1hcmtpbmcgWWllbGQgTGluZSBFcG94eSAxOC1JbmNoBkMwAAAgTWFya2luZyBZaWVsZCBMaW5lIEVwb3h5IDE4LUluY2gGRDAAAARFQUNICA0GBphXfqPUCAgNABmiPPxf2ggACgAKAAoBoAcAABIAAADONgAAAAAAAAZFMAAACDY0Ni42MzA1BkYwAAACMDMGRzAAACZNYXJraW5nIERvdHRlZCBFeHRlbnNpb24gUGFpbnQgMTgtSW5jaAZIMAAAJk1hcmtpbmcgRG90dGVkIEV4dGVuc2lvbiBQYWludCAxOC1JbmNoBkkwAAACTEYIDVJ4esM+pNQICA0Aj1JN/F/aCAAKAAoACgGhBwAAEgAAAM82AAAAAAAABkowAAAINjQ2LjYzMjAGSzAAAAIwMwZMMAAAJk1hcmtpbmcgRG90dGVkIEV4dGVuc2lvbiBFcG94eSAxOC1JbmNoBk0wAAAmTWFya2luZyBEb3R0ZWQgRXh0ZW5zaW9uIEVwb3h5IDE4LUluY2gGTjAAAAJMRggNZDHuzz6k1AgIDYCNdFf8X9oIAAoACgAKAaIHAAASAAAA9jYAAAAAAAAGTzAAAAg2NDYuNjQ2NAZQMAAAAjAzBlEwAAAhQ29sZCBXZWF0aGVyIE1hcmtpbmcgRXBveHkgNC1JbmNoBlIwAAAeQ29sZCBXZWF0aGVyIE1ya2cgRXBveHkgNC1JbmNoBlMwAAACTEYIDQpRUrfhxtUICA2A1vNm/F/aCAAKAAoACgGjBwAAEgAAAG84AAAAAAAABlQwAAAINjQ2LjY0NjYGVTAAAAIwMwZWMAAAIUNvbGQgV2VhdGhlciBNYXJraW5nIEVwb3h5IDYtSW5jaAZXMAAAIUNvbGQgV2VhdGhlciBNYXJraW5nIEVwb3h5IDYtSW5jaAZYMAAAAkxGCA0Cd6C81S7bCAgNgEiXvNUu2wgACgAKAAoBpAcAABIAAAD3NgAAAAAAAAZZMAAACDY0Ni42NDY4BlowAAACMDMGWzAAACFDb2xkIFdlYXRoZXIgTWFya2luZyBFcG94eSA4LUluY2gGXDAAAB5Db2xkIFdlYXRoZXIgTXJrZyBFcG94eSA4LUluY2gGXTAAAAJMRggNfM1H2OHG1QgIDYDFEHT8X9oIAAoACgAKAaUHAAASAAAAcDgAAAAAAAAGXjAAAAg2NDYuNjQ3MAZfMAAAAjAzBmAwAAAiQ29sZCBXZWF0aGVyIE1hcmtpbmcgRXBveHkgMTAtSW5jaAZhMAAAIkNvbGQgV2VhdGhlciBNYXJraW5nIEVwb3h5IDEwLUluY2gGYjAAAAJMRggN1FCpvNUu2wgIDYBIl7zVLtsIAAoACgAKAaYHAAASAAAA0DYAAAAAAAAGYzAAAAg2NDYuNzAwNQZkMAAAAjAzBmUwAAAdTWFya2luZyBEaWFnb25hbCBQYWludCA2LUluY2gGZjAAAB1NYXJraW5nIERpYWdvbmFsIFBhaW50IDYtSW5jaAZnMAAAAkxGCA36VRvjPqTUCAgNgDvBhPxf2ggACgAKAAoBpwcAABIAAACZNgAAAAAAAAZoMAAACDY0Ni43MDIwBmkwAAACMDMGajAAAB1NYXJraW5nIERpYWdvbmFsIEVwb3h5IDYtSW5jaAZrMAAAHU1hcmtpbmcgRGlhZ29uYWwgRXBveHkgNi1JbmNoBmwwAAACTEYIDQr54zeDo9QICA2AKt6R/F/aCAAKAAoACgGoBwAAEgAAAJo2AAAAAAAABm0wAAAINjQ2LjcxMDUGbjAAAAIwMwZvMAAAHk1hcmtpbmcgRGlhZ29uYWwgUGFpbnQgMTItSW5jaAZwMAAAHk1hcmtpbmcgRGlhZ29uYWwgUGFpbnQgMTItSW5jaAZxMAAAAkxGCA0sxfpLg6PUCAgNgJWFW3LO2AgACgAKAAoBqQcAABIAAACbNgAAAAAAAAZyMAAACDY0Ni43MTIwBnMwAAACMDMGdDAAAB5NYXJraW5nIERpYWdvbmFsIEVwb3h5IDEyLUluY2gGdTAAAB5NYXJraW5nIERpYWdvbmFsIEVwb3h5IDEyLUluY2gGdjAAAAJMRggN9K/xYIOj1AgIDQCDYp78X9oIAAoACgAKAaoHAAASAAAA0TYAAAAAAAAGdzAAAAg2NDYuNzIwNQZ4MAAAAjAzBnkwAAAdTWFya2luZyBDaGV2cm9uIFBhaW50IDI0LUluY2gGejAAAB1NYXJraW5nIENoZXZyb24gUGFpbnQgMjQtSW5jaAZ7MAAAAkxGCA3kxZT2PqTUCAgNgDVJrfxf2ggACgAKAAoBqwcAABIAAADSNgAAAAAAAAZ8MAAACDY0Ni43MjIwBn0wAAACMDMGfjAAAB1NYXJraW5nIENoZXZyb24gRXBveHkgMjQtSW5jaAZ/MAAAHU1hcmtpbmcgQ2hldnJvbiBFcG94eSAyNC1JbmNoBoAwAAACTEYIDXBeog8/pNQICA0Ajs25/F/aCAAKAAoACgGsBwAAEgAAAJw2AAAAAAAABoEwAAAINjQ2Ljc0MDUGgjAAAAIwMwaDMAAALk1hcmtpbmcgQ3Jvc3N3YWxrIFBhaW50IFRyYW5zdmVyc2UgTGluZSA2LUluY2gGhDAAAChNcmtnIENyb3Nzd2FsayBQYWludCBUcmFuc3ZzZSBMaW4gNi1JbmNoBoUwAAACTEYIDbAb/NiDo9QICA2AUfmPcs7YCAAKAAoACgGtBwAAEgAAAJ02AAAAAAAABoYwAAAINjQ2Ljc0MjAGhzAAAAIwMwaIMAAALk1hcmtpbmcgQ3Jvc3N3YWxrIEVwb3h5IFRyYW5zdmVyc2UgTGluZSA2LUluY2gGiTAAACdNcmtnIENyb3Nzd2FsayBFcG94eSBUcmFuc3ZzZSBMbiA2LUluY2gGijAAAAJMRggNIhm2BISj1AgIDYATg8f8X9oIAAoACgAKAa4HAAASAAAAnjYAAAAAAAAGizAAAAg2NDYuNzUwNQaMMAAAAjAzBo0wAAArTWFya2luZyBDcm9zc3dhbGsgUGFpbnQgQmxvY2sgU3R5bGUgMjQtSW5jaAaOMAAAKE1ya2cgQ3Jvc3N3YWxrIFBhaW50IEJsb2NrIFN0eWxlIDI0LUluY2gGjzAAAAJMRggNdCpndAmk1AgIDYBQdPxyztgIAAoACgAKAa8HAAASAAAAnzYAAAAAAAAGkDAAAAg2NDYuNzUyMAaRMAAAAjAzBpIwAAArTWFya2luZyBDcm9zc3dhbGsgRXBveHkgQmxvY2sgU3R5bGUgMjQtSW5jaAaTMAAAKE1ya2cgQ3Jvc3N3YWxrIEVwb3h5IEJsb2NrIFN0eWxlIDI0LUluY2gGlDAAAAJMRggNWJpAtQmk1AgIDQA/1tL8X9oIAAoACgAKAbAHAAASAAAAoTYAAAAAAAAGlTAAAAg2NDYuODAwNQaWMAAAAjAzBpcwAAAfTWFya2luZyBDb3JydWdhdGVkIE1lZGlhbiBQYWludAaYMAAAH01hcmtpbmcgQ29ycnVnYXRlZCBNZWRpYW4gUGFpbnQGmTAAAAJTRggNUK8RHQqk1AgIDYC53Pt0ztgIAAoACgAKAbEHAAASAAAAojYAAAAAAAAGmjAAAAg2NDYuODAyMAabMAAAAjAzBpwwAAAfTWFya2luZyBDb3JydWdhdGVkIE1lZGlhbiBFcG94eQadMAAAH01hcmtpbmcgQ29ycnVnYXRlZCBNZWRpYW4gRXBveHkGnjAAAAJTRggNhkvCNQqk1AgIDQBbJOH8X9oIAAoACgAKAbIHAAASAAAAjjYAAAAAAAAGnzAAAAg2NDYuODEwNQagMAAAAjAzBqEwAAASTWFya2luZyBDdXJiIFBhaW50BqIwAAASTWFya2luZyBDdXJiIFBhaW50BqMwAAACTEYIDVgYGk99o9QICA2AauUUdc7YCAAKAAoACgGzBwAAEgAAAI82AAAAAAAABqQwAAAINjQ2LjgxMjAGpTAAAAIwMwamMAAAEk1hcmtpbmcgQ3VyYiBFcG94eQanMAAAEk1hcmtpbmcgQ3VyYiBFcG94eQaoMAAAAkxGCA3cj6mHfaPUCAgNAKSj8Pxf2ggACgAKAAoBtAcAABIAAACVNgAAAAAAAAapMAAACDY0Ni44MjA1BqowAAACMDMGqzAAABlNYXJraW5nIElzbGFuZCBOb3NlIFBhaW50BqwwAAAZTWFya2luZyBJc2xhbmQgTm9zZSBQYWludAatMAAABEVBQ0gIDWAzWtp/o9QICA2AdVAwdc7YCAAKAAoACgG1BwAAEgAAAJY2AAAAAAAABq4wAAAINjQ2LjgyMjAGrzAAAAIwMwawMAAAGU1hcmtpbmcgSXNsYW5kIE5vc2UgRXBveHkGsTAAABlNYXJraW5nIElzbGFuZCBOb3NlIEVwb3h5BrIwAAAERUFDSAgNOt1pGYCj1AgIDYApWf78X9oIAAoACgAKAbYHAAASAAAAlzYAAAAAAAAGszAAAAg2NDYuODMwNQa0MAAAAjAzBrUwAAAbTWFya2luZyBQYXJraW5nIFN0YWxsIFBhaW50BrYwAAAbTWFya2luZyBQYXJraW5nIFN0YWxsIFBhaW50BrcwAAACTEYIDaI8PjKAo9QICA0AkMBIdc7YCAAKAAoACgG3BwAAEgAAAJg2AAAAAAAABrgwAAAINjQ2LjgzMjAGuTAAAAIwMwa6MAAAG01hcmtpbmcgUGFya2luZyBTdGFsbCBFcG94eQa7MAAAG01hcmtpbmcgUGFya2luZyBTdGFsbCBFcG94eQa8MAAAAkxGCA1GKDJFgKPUCAgNAILdCv1f2ggACgAKAAoBuAcAABIAAABxNgAAAAAAAAa9MAAACDY0Ni45MDAwBr4wAAACMDMGvzAAABtNYXJraW5nIFJlbW92YWwgTGluZSA0LUluY2gGwDAAABtNYXJraW5nIFJlbW92YWwgTGluZSA0LUluY2gGwTAAAAJMRggNzqnLhl+j1AgIDYAHkxj9X9oIAAoACgAJwjAAAAG5BwAAEgAAAHE4AAAAAAAABsMwAAAINjQ2LjkwMDIGxDAAAAIwMwbFMAAAG01hcmtpbmcgUmVtb3ZhbCBMaW5lIDYtSW5jaAbGMAAAG01hcmtpbmcgUmVtb3ZhbCBMaW5lIDYtSW5jaAbHMAAAAkxGCA0E3LG81S7bCAgNgEiXvNUu2wgACgAKAAoBugcAABIAAAB1NgAAAAAAAAbIMAAACDY0Ni45MDEwBskwAAACMDMGyjAAACpNYXJraW5nIFJlbW92YWwgTGluZSBXYXRlciBCbGFzdGluZyA0LUluY2gGyzAAAChNYXJraW5nIFJlbW92YWwgTGluZSBXYXRlciBCbGFzdGcgNC1JbmNoBswwAAACTEYIDVbrHENgo9QICA2AnE0j/V/aCAAKAAoBCc0wAAABuwcAABIAAAByOAAAAAAAAAbOMAAACDY0Ni45MDEyBs8wAAACMDMG0DAAACpNYXJraW5nIFJlbW92YWwgTGluZSBXYXRlciBCbGFzdGluZyA2LUluY2gG0TAAAChNcmtuZyBSZW1vdmFsIExpbmUgV2F0ZXIgQmxhc3RpbmcgNi1JbmNoBtIwAAACTEYIDe7guLzVLtsICA2ASJe81S7bCAAKAAoACgG8BwAAEgAAAPI3AAAAAAAABtMwAAAINjQ2LjkwNTAG1DAAAAIwMwbVMAAAMk1hcmtpbmcgUmVtb3ZhbCBMaW5lIEdyb292ZWQgUGVybWFuZW50IFRhcGUgNC1JbmNoBtYwAAAnTXJrbmcgUmVtIExpbmUgR3Jvb3ZlZCBQZXJtIFRhcGUgNC1pbmNoBtcwAAACTEYIDXjb0M4ZINkICA2AMQgu/V/aCAAKAAoACgG9BwAAEgAAAHM4AAAAAAAABtgwAAAINjQ2LjkwNTIG2TAAAAIwMwbaMAAAMk1hcmtpbmcgUmVtb3ZhbCBMaW5lIEdyb292ZWQgUGVybWFuZW50IFRhcGUgNi1JbmNoBtswAAAmTXJrbmcgUmVtb3ZhbCBMaW5lIEdydmQgUGVybSBUYXBlIDYtSW4G3DAAAAJMRggNhkXBvNUu2wgIDYBIl7zVLtsIAAoACgAKAb4HAAASAAAA8zcAAAAAAAAG3TAAAAg2NDYuOTA1NQbeMAAAAjAzBt8wAAA7TWFya2luZyBSZW1vdmFsIExpbmUgR3Jvb3ZlZCBDb250cmFzdCBQZXJtYW5lbnQgVGFwZSA0LUluY2gG4DAAAChNcmsgUmVtIExpbiBHcnZkIENvbnRyc3QgUHJtIFRhcGUgNC1pbmNoBuEwAAACTEYIDRYYxyUaINkICA2AxsI4/V/aCAAKAAoACgG/BwAAEgAAAHQ4AAAAAAAABuIwAAAINjQ2LjkwNjUG4zAAAAIwMwbkMAAAO01hcmtpbmcgUmVtb3ZhbCBMaW5lIEdyb292ZWQgQ29udHJhc3QgUGVybWFuZW50IFRhcGUgNi1JbmNoBuUwAAAoTXJrbmcgUm12bCBMbiBHcnZkIENudHJzdCBQZXJtIFRhcGUgNi1JbgbmMAAAAkxGCA1Occi81S7bCAgNgEiXvNUu2wgACgAKAAoBwAcAABIAAAByNgAAAAAAAAbnMAAACDY0Ni45MTAwBugwAAACMDMG6TAAABtNYXJraW5nIFJlbW92YWwgTGluZSA4LUluY2gG6jAAABtNYXJraW5nIFJlbW92YWwgTGluZSA4LUluY2gG6zAAAAJMRggNxsv+nV+j1AgIDQBMeEb9X9oIAAoACgAJ7DAAAAHBBwAAEgAAAHU4AAAAAAAABu0wAAAINjQ2LjkxMDIG7jAAAAIwMwbvMAAAHE1hcmtpbmcgUmVtb3ZhbCBMaW5lIDEwLUluY2gG8DAAABxNYXJraW5nIFJlbW92YWwgTGluZSAxMC1JbmNoBvEwAAACTEYIDbo50LzVLtsICA2ASJe81S7bCAAKAAoACgHCBwAAEgAAAHY2AAAAAAAABvIwAAAINjQ2LjkxMTAG8zAAAAIwMwb0MAAAKk1hcmtpbmcgUmVtb3ZhbCBMaW5lIFdhdGVyIEJsYXN0aW5nIDgtSW5jaAb1MAAAKE1hcmtpbmcgUmVtb3ZhbCBMaW5lIFdhdGVyIEJsYXN0ZyA4LUluY2gG9jAAAAJMRggNnAKkd2Cj1AgIDQDCKFf9X9oIAAoACgEJ9zAAAAHDBwAAEgAAAHY4AAAAAAAABvgwAAAINjQ2LjkxMTIG+TAAAAIwMwb6MAAAK01hcmtpbmcgUmVtb3ZhbCBMaW5lIFdhdGVyIEJsYXN0aW5nIDEwLUluY2gG+zAAACdNcmtuZyBSZW1vdmFsIExpbmUgV2F0ZXIgQmxhc3RpbmcgMTAtSW4G/DAAAAJMRggN6lPWvNUu2wgIDYBIl7zVLtsIAAoACgAKAcQHAAASAAAA9jcAAAAAAAAG/TAAAAg2NDYuOTE1MAb+MAAAAjAzBv8wAAAyTWFya2luZyBSZW1vdmFsIExpbmUgR3Jvb3ZlZCBQZXJtYW5lbnQgVGFwZSA4LUluY2gGADEAACdNcmtuZyBSZW0gTGluZSBHcm9vdmVkIFBlcm0gVGFwZSA4LWluY2gGATEAAAJMRggNlOsZ0Rog2QgIDQDedmX9X9oIAAoACgAKAcUHAAASAAAAdzgAAAAAAAAGAjEAAAg2NDYuOTE1MgYDMQAAAjAzBgQxAAAzTWFya2luZyBSZW1vdmFsIExpbmUgR3Jvb3ZlZCBQZXJtYW5lbnQgVGFwZSAxMC1JbmNoBgUxAAAmTXJrbmcgUmVtb3ZhbCBpbmUgR3J2ZCBQZXJtIFRhcGUgMTAtSW4GBjEAAAJMRggN5grdvNUu2wgIDYBIl7zVLtsIAAoACgAKAcYHAAASAAAA9TcAAAAAAAAGBzEAAAg2NDYuOTE1NQYIMQAAAjAzBgkxAAA7TWFya2luZyBSZW1vdmFsIExpbmUgR3Jvb3ZlZCBDb250cmFzdCBQZXJtYW5lbnQgVGFwZSA4LUluY2gGCjEAAChNcmsgUmVtIExpbiBHcnZkIENvbnRyc3QgUHJtIFRhcGUgOC1pbmNoBgsxAAACTEYIDSKbmYIaINkICA0AczFw/V/aCAAKAAoACgHHBwAAEgAAAHg4AAAAAAAABgwxAAAINjQ2LjkxNjUGDTEAAAIwMwYOMQAAPE1hcmtpbmcgUmVtb3ZhbCBMaW5lIEdyb292ZWQgQ29udHJhc3QgUGVybWFuZW50IFRhcGUgMTAtSW5jaAYPMQAAKE1rbmcgUm12bCBMbiBHcnZkIENudHJzdCBQZXJtIFRhcGUgMTAtSW4GEDEAAAJMRggNyJrjvNUu2wgIDYBIl7zVLtsIAAoACgAKAcgHAAASAAAAczYAAAAAAAAGETEAAAg2NDYuOTIwMAYSMQAAAjAzBhMxAAAZTWFya2luZyBSZW1vdmFsIExpbmUgV2lkZQYUMQAAGU1hcmtpbmcgUmVtb3ZhbCBMaW5lIFdpZGUGFTEAAAJMRggN5vN6tl+j1AgIDQDbunn9X9oIAAoACgAKAckHAAASAAAAdzYAAAAAAAAGFjEAAAg2NDYuOTIxMAYXMQAAAjAzBhgxAAAoTWFya2luZyBSZW1vdmFsIExpbmUgV2F0ZXIgQmxhc3RpbmcgV2lkZQYZMQAAJk1hcmtpbmcgUmVtb3ZhbCBMaW5lIFdhdGVyIEJsYXN0ZyBXaWRlBhoxAAACTEYIDQa/xadgo9QICA0AcHWE/V/aCAAKAAoACgHKBwAAEgAAAHQ2AAAAAAAABhsxAAAINjQ2LjkzMDAGHDEAAAIwMwYdMQAAH01hcmtpbmcgUmVtb3ZhbCBTcGVjaWFsIE1hcmtpbmcGHjEAAB9NYXJraW5nIFJlbW92YWwgU3BlY2lhbCBNYXJraW5nBh8xAAAERUFDSAgNtI4u0V+j1AgIDQBfkpH9X9oIAAoACgAKAcsHAAASAAAAozYAAAAAAAAGIDEAAAg2NDYuOTMxMAYhMQAAAjAzBiIxAAAuTWFya2luZyBSZW1vdmFsIFNwZWNpYWwgTWFya2luZyBXYXRlciBCbGFzdGluZwYjMQAAI1JlbW92YWwgU3BlY2lhbCBNYXJraW5nIFdhdGVyIEJsc3RnBiQxAAAERUFDSAgNjry8lAqk1AgIDQAbBsb9X9oIAAoACgAKAcwHAAASAAAAeDYAAAAAAAAGJTEAAAg2NDYuOTQwMAYmMQAAAjAzBicxAAAwTWFya2luZyBSZW1vdmFsIFBsb3dhYmxlIFJhaXNlZCBQYXZlbWVudCBNYXJrZXJzBigxAAAoTWFya2luZyBSZW12bCBQbG93YWJsZSBSYWlzZWQgUG10IE1hcmtlcgYpMQAABEVBQ0gIDYCW1g1ho9QICA0Ag4/P/V/aCAAKAAoACgHNBwAAEgAAAKQaAAAAAAAABioxAAAINjQ4LjAxMDAGKzEAAAIwMwYsMQAAGUxvY2F0aW5nIE5vLVBhc3NpbmcgWm9uZXMGLTEAABlMb2NhdGluZyBOby1QYXNzaW5nIFpvbmVzBi4xAAACTUkIDb6rqbIY9NMICA2AZJpuds7YCAAKAAoACgHOBwAAEgAAACsbAAAAAAAABi8xAAAINjUwLjQwMDAGMDEAAAIwMwYxMQAAIENvbnN0cnVjdGlvbiBTdGFraW5nIFN0b3JtIFNld2VyBjIxAAAgQ29uc3RydWN0aW9uIF</t>
  </si>
  <si>
    <t>N0YWtpbmcgU3Rvcm0gU2V3ZXIGMzEAAARFQUNICA0SicyzGPTTCAgNgEtDpH7O2AgACgAKAAoBzwcAABIAAAAsGwAAAAAAAAY0MQAACDY1MC40NTAwBjUxAAACMDMGNjEAAB1Db25zdHJ1Y3Rpb24gU3Rha2luZyBTdWJncmFkZQY3MQAAHUNvbnN0cnVjdGlvbiBTdGFraW5nIFN1YmdyYWRlBjgxAAACTEYIDWzrzrMY9NMICA0AHTStfs7YCAAKAAoACgHQBwAAEgAAAC0bAAAAAAAABjkxAAAINjUwLjUwMDAGOjEAAAIwMwY7MQAAGUNvbnN0cnVjdGlvbiBTdGFraW5nIEJhc2UGPDEAABlDb25zdHJ1Y3Rpb24gU3Rha2luZyBCYXNlBj0xAAACTEYIDWzrzrMY9NMICA0AzjzGfs7YCAAKAAoACgHRBwAAEgAAAC4bAAAAAAAABj4xAAAINjUwLjU1MDAGPzEAAAIwMwZAMQAAMkNvbnN0cnVjdGlvbiBTdGFraW5nIEN1cmIgR3V0dGVyIGFuZCBDdXJiICYgR3V0dGVyBkExAAAmQ29uc3RydWN0aW9uIFN0YWtpbmcgQ3VyYiBHdXR0ZXIgJiBDJkcGQjEAAAJMRggNFrDTsxj00wgIDQDIxO5+ztgIAAoACgAKAdIHAAASAAAALxsAAAAAAAAGQzEAAAg2NTAuNjAwMAZEMQAAAjAzBkUxAAAiQ29uc3RydWN0aW9uIFN0YWtpbmcgUGlwZSBDdWx2ZXJ0cwZGMQAAIkNvbnN0cnVjdGlvbiBTdGFraW5nIFBpcGUgQ3VsdmVydHMGRzEAAARFQUNICA0WsNOzGPTTCAgNgJm1937O2AgACgAKAAoB0wcAABIAAAAuOAAAAAAAAAZIMQAACDY1MC42NTAxBkkxAAACMDMGSjEAADFDb25zdHJ1Y3Rpb24gU3Rha2luZyBTdHJ1Y3R1cmUgTGF5b3V0IChzdHJ1Y3R1cmUpBksxAAAnQ29uc3QgU3Rha2luZyBTdHJ1Y3R1cmUgTGF5b3V0IChzdHJ1Y3QpBkwxAAAERUFDSAgNoEaSAX4u2ggIDYBfXQF+LtoIAAoBCgAKAdQHAAASAAAAMBsAAAAAAAAGTTEAAAg2NTAuNzAwMAZOMQAAAjAzBk8xAAAmQ29uc3RydWN0aW9uIFN0YWtpbmcgQ29uY3JldGUgUGF2ZW1lbnQGUDEAACJDb25zdHJ1Y3Rpb24gU3Rha2luZyBDb25jIFBhdmVtZW50BlExAAACTEYIDXoS1rMY9NMICA0AWsMNf87YCAAKAAoACgHVBwAAEgAAADEbAAAAAAAABlIxAAAINjUwLjc1MDAGUzEAAAIwMwZUMQAAJUNvbnN0cnVjdGlvbiBTdGFraW5nIENvbmNyZXRlIEJhcnJpZXIGVTEAACVDb25zdHJ1Y3Rpb24gU3Rha2luZyBDb25jcmV0ZSBCYXJyaWVyBlYxAAACTEYIDQZ12LMY9NMICA0AHK8Zf87YCAAKAAoACgHWBwAAEgAAADIbAAAAAAAABlcxAAAINjUwLjgwMDAGWDEAAAIwMwZZMQAAKkNvbnN0cnVjdGlvbiBTdGFraW5nIFJlc3VyZmFjaW5nIFJlZmVyZW5jZQZaMQAAJENvbnN0cnVjdGlvbiBTdGFraW5nIFJlc3VyZmFjaW5nIFJlZgZbMQAAAkxGCA0419qzGPTTCAgNACcaNX/O2AgACgAKAAoB1wcAABIAAAAvOAAAAAAAAAZcMQAACDY1MC44NTAxBl0xAAACMDMGXjEAADdDb25zdHJ1Y3Rpb24gU3Rha2luZyBFbGVjdHJpY2FsIEluc3RhbGxhdGlvbnMgKHByb2plY3QpBl8xAAAoQ29uc3RydWN0IFN0YWtpbmcgRWxlY3RyaWMgSW5zdGFsIChwcm9qKQZgMQAABEVBQ0gIDcZn2UB+LtoICA2AsItAfi7aCAAKAQoACgHYBwAAEgAAAPA1AAAAAAAABmExAAAINjUwLjkwMDAGYjEAAAIwMwZjMQAAH0NvbnN0cnVjdGlvbiBTdGFraW5nIEN1cmIgUmFtcHMGZDEAAB9Db25zdHJ1Y3Rpb24gU3Rha2luZyBDdXJiIFJhbXBzBmUxAAAERUFDSAgNcCyU09ah1AgIDYA+BAQAYNoIAAoACgAKAdkHAAASAAAAADgAAAAAAAAGZjEAAAg2NTAuOTUwMAZnMQAAAjAzBmgxAAAnQ29uc3RydWN0aW9uIFN0YWtpbmcgU2lkZXdhbGsgKHByb2plY3QpBmkxAAAnQ29uc3RydWN0aW9uIFN0YWtpbmcgU2lkZXdhbGsgKHByb2plY3QpBmoxAAAERUFDSAgNgHzzWUYZ2ggIDYDzknh+LtoIAAoBCgAKAdoHAAASAAAAMDgAAAAAAAAGazEAAAg2NTAuOTkxMQZsMQAAAjAzBm0xAAAzQ29uc3RydWN0aW9uIFN0YWtpbmcgU3VwcGxlbWVudGFsIENvbnRyb2wgKHByb2plY3QpBm4xAAAoQ29uc3RydWN0IFN0YWtpbmcgU3VwcGxlbW50IENudHJsIChwcm9qKQZvMQAABEVBQ0gIDTyklbh+LtoICA0A21m4fi7aCAAKAQoACgHbBwAAEgAAAK8zAAAAAAAABnAxAAAINjUwLjk5MjAGcTEAAAIwMwZyMQAAIUNvbnN0cnVjdGlvbiBTdGFraW5nIFNsb3BlIFN0YWtlcwZzMQAAIUNvbnN0cnVjdGlvbiBTdGFraW5nIFNsb3BlIFN0YWtlcwZ0MQAAAkxGCA3SUfzwGPTTCAgNAHsEYH/O2AgACgAKAAoB3AcAABIAAADuNwAAAAAAAAZ1MQAACjY1MS4xMDAxLlMGdjEAAAIwMwZ3MQAAGlNpZ25hbCBDb250cm9sbGVyIFRyYWluaW5nBngxAAAaU2lnbmFsIENvbnRyb2xsZXIgVHJhaW5pbmcGeTEAAARFQUNICA2K5et30hPZCAgNAMaVd9IT2QgACgAKAAoB3QcAABIAAAA0GwAAAAAAAAZ6MQAACDY1Mi4wMTA1BnsxAAACMDMGfDEAAB9Db25kdWl0IFJpZ2lkIE1ldGFsbGljIDMvNC1JbmNoBn0xAAAfQ29uZHVpdCBSaWdpZCBNZXRhbGxpYyAzLzQtSW5jaAZ+MQAAAkxGCA32m9+zGPTTCAgNgJ0SW/md2QgACgAKAAoB3gcAABIAAAA1GwAAAAAAAAZ/MQAACDY1Mi4wMTEwBoAxAAACMDMGgTEAAB1Db25kdWl0IFJpZ2lkIE1ldGFsbGljIDEtSW5jaAaCMQAAHUNvbmR1aXQgUmlnaWQgTWV0YWxsaWMgMS1JbmNoBoMxAAACTEYIDVD+4bMY9NMICA0ADG2e+Z3ZCAAKAAoACgHfBwAAEgAAADYbAAAAAAAABoQxAAAINjUyLjAxMTUGhTEAAAIwMwaGMQAAIUNvbmR1aXQgUmlnaWQgTWV0YWxsaWMgMSAxLzQtSW5jaAaHMQAAIUNvbmR1aXQgUmlnaWQgTWV0YWxsaWMgMSAxLzQtSW5jaAaIMQAAAkxGCA2qYOSzGPTTCAgNAMucvvmd2QgACgAKAAoB4AcAABIAAAA3GwAAAAAAAAaJMQAACDY1Mi4wMTIwBooxAAACMDMGizEAACFDb25kdWl0IFJpZ2lkIE1ldGFsbGljIDEgMS8yLUluY2gGjDEAACFDb25kdWl0IFJpZ2lkIE1ldGFsbGljIDEgMS8yLUluY2gGjTEAAAJMRggN+sLmsxj00wgIDQDWB9r5ndkIAAoACgAKAeEHAAASAAAAOBsAAAAAAAAGjjEAAAg2NTIuMDEyNQaPMQAAAjAzBpAxAAAdQ29uZHVpdCBSaWdpZCBNZXRhbGxpYyAyLUluY2gGkTEAAB1Db25kdWl0IFJpZ2lkIE1ldGFsbGljIDItSW5jaAaSMQAAAkxGCA2CJOmzGPTTCAgNAC2u8Pmd2QgACgAKAAoB4gcAABIAAAA5GwAAAAAAAAaTMQAACDY1Mi4wMTMwBpQxAAACMDMGlTEAACFDb25kdWl0IFJpZ2lkIE1ldGFsbGljIDIgMS8yLUluY2gGljEAACFDb25kdWl0IFJpZ2lkIE1ldGFsbGljIDIgMS8yLUluY2gGlzEAAAJMRggN3Ibrsxj00wgIDYCvpxL6ndkIAAoACgAKAeMHAAASAAAAOhsAAAAAAAAGmDEAAAg2NTIuMDEzNQaZMQAAAjAzBpoxAAAdQ29uZHVpdCBSaWdpZCBNZXRhbGxpYyAzLUluY2gGmzEAAB1Db25kdWl0IFJpZ2lkIE1ldGFsbGljIDMtSW5jaAacMQAAAkxGCA0s6e2zGPTTCAgNgKzrJvqd2QgACgAKAAoB5AcAABIAAAA7GwAAAAAAAAadMQAACDY1Mi4wMTQwBp4xAAACMDMGnzEAACFDb25kdWl0IFJpZ2lkIE1ldGFsbGljIDMgMS8yLUluY2gGoDEAACFDb25kdWl0IFJpZ2lkIE1ldGFsbGljIDMgMS8yLUluY2gGoTEAAAJMRggNkEvwsxj00wgIDQDmZTn6ndkIAAoACgAKAeUHAAASAAAAPBsAAAAAAAAGojEAAAg2NTIuMDE0NQajMQAAAjAzBqQxAAAdQ29uZHVpdCBSaWdpZCBNZXRhbGxpYyA0LUluY2gGpTEAAB1Db25kdWl0IFJpZ2lkIE1ldGFsbGljIDQtSW5jaAamMQAAAkxGCA3qrfKzGPTTCAgNAD0MUPqd2QgACgAKAAoB5gcAABIAAAA9GwAAAAAAAAanMQAACDY1Mi4wMjA1BqgxAAACMDMGqTEAAC5Db25kdWl0IFJpZ2lkIE5vbm1ldGFsbGljIFNjaGVkdWxlIDQwIDMvNC1JbmNoBqoxAAAnQ29uZHVpdCBSaWdpZCBOb25tZXRhbGxpYyBTY2ggNDAgMy80LUluBqsxAAACTEYIDUQQ9bMY9NMICA0AVp5y+p3ZCAAKAAoACgHnBwAAEgAAAKEaAAAAAAAABqwxAAAINjUyLjAyMTAGrTEAAAIwMwauMQAALENvbmR1aXQgUmlnaWQgTm9ubWV0YWxsaWMgU2NoZWR1bGUgNDAgMS1JbmNoBq8xAAAlQ29uZHVpdCBSaWdpZCBOb25tZXRhbGxpYyBTY2ggNDAgMS1JbgawMQAAAkxGCA2whKKyGPTTCAgNAPl/hPqd2QgACgAKAAoB6AcAABIAAAACGgAAAAAAAAaxMQAACDY1Mi4wMjE1BrIxAAACMDMGszEAADBDb25kdWl0IFJpZ2lkIE5vbm1ldGFsbGljIFNjaGVkdWxlIDQwIDEgMS80LUluY2gGtDEAAChDb25kdWl0IFJpZ2lkIE5vbm1ldGFsbGljIFNjaCA0MCAxMS80LUluBrUxAAACTEYIDZwMRLEY9NMICA0AXk2i+p3ZCAAKAAoACgHpBwAAEgAAAAMaAAAAAAAABrYxAAAINjUyLjAyMjAGtzEAAAIwMwa4MQAAMENvbmR1aXQgUmlnaWQgTm9ubWV0YWxsaWMgU2NoZWR1bGUgNDAgMSAxLzItSW5jaAa5MQAAKENvbmR1aXQgUmlnaWQgTm9ubWV0YWxsaWMgU2NoIDQwIDExLzItSW4GujEAAAJMRggN9m5GsRj00wgIDQABL7T6ndkIAAoACgAKAeoHAAASAAAABBoAAAAAAAAGuzEAAAg2NTIuMDIyNQa8MQAAAjAzBr0xAAAsQ29uZHVpdCBSaWdpZCBOb25tZXRhbGxpYyBTY2hlZHVsZSA0MCAyLUluY2gGvjEAACZDb25kdWl0IFJpZ2lkIE5vbm1ldGFsbGljIFNjaCA0MCAgMi1Jbga/MQAAAkxGCA1Q0UixGPTTCAgNgME8yvqd2QgACgAKAAoB6wcAABIAAAB4GgAAAAAAAAbAMQAACDY1Mi4wMjMwBsExAAACMDMGwjEAADBDb25kdWl0IFJpZ2lkIE5vbm1ldGFsbGljIFNjaGVkdWxlIDQwIDIgMS8yLUluY2gGwzEAAChDb25kdWl0IFJpZ2lkIE5vbm1ldGFsbGljIFNjaCA0MCAyMS8yLUluBsQxAAACTEYIDWwST7IY9NMICA0A6tPp+p3ZCAAKAAoACgHsBwAAEgAAAHkaAAAAAAAABsUxAAAINjUyLjAyMzUGxjEAAAIwMwbHMQAALENvbmR1aXQgUmlnaWQgTm9ubWV0YWxsaWMgU2NoZWR1bGUgNDAgMy1JbmNoBsgxAAAlQ29uZHVpdCBSaWdpZCBOb25tZXRhbGxpYyBTY2ggNDAgMy1JbgbJMQAAAkxGCA1sEk+yGPTTCAgNgKclFPud2QgACgAKAAoB7QcAABIAAAB6GgAAAAAAAAbKMQAACDY1Mi4wMjQwBssxAAACMDMGzDEAACxDb25kdWl0IFJpZ2lkIE5vbm1ldGFsbGljIFNjaGVkdWxlIDQwIDQtSW5jaAbNMQAAJUNvbmR1aXQgUmlnaWQgTm9ubWV0YWxsaWMgU2NoIDQwIDQtSW4GzjEAAAJMRggNvHRRshj00wgIDQBoMyr7ndkIAAoACgAKAe4HAAASAAAAexoAAAAAAAAGzzEAAAg2NTIuMDMwNQbQMQAAAjAzBtExAAAuQ29uZHVpdCBSaWdpZCBOb25tZXRhbGxpYyBTY2hlZHVsZSA4MCAzLzQtSW5jaAbSMQAAJ0NvbmR1aXQgUmlnaWQgTm9ubWV0YWxsaWMgU2NoIDgwIDMvNC1JbgbTMQAAAkxGCA0W11OyGPTTCAgNAIwwaPud2QgACgAKAAoB7wcAABIAAAB8GgAAAAAAAAbUMQAACDY1Mi4wMzEwBtUxAAACMDMG1jEAACxDb25kdWl0IFJpZ2lkIE5vbm1ldGFsbGljIFNjaGVkdWxlIDgwIDEtSW5jaAbXMQAAJUNvbmR1aXQgUmlnaWQgTm9ubWV0YWxsaWMgU2NoIDgwIDEtSW4G2DEAAAJMRggNcDlWshj00wgIDYAfDX37ndkIAAoACgAKAfAHAAASAAAAfRoAAAAAAAAG2TEAAAg2NTIuMDMxNQbaMQAAAjAzBtsxAAAwQ29uZHVpdCBSaWdpZCBOb25tZXRhbGxpYyBTY2hlZHVsZSA4MCAxIDEvNC1JbmNoBtwxAAAoQ29uZHVpdCBSaWdpZCBOb21ldGFsbGljIFNjaCA4MCAxIDEvNC1JbgbdMQAAAkxGCA3Km1iyGPTTCAgNAJ9Ks/ud2QgACgAKAAoB8QcAABIAAAB+GgAAAAAAAAbeMQAACDY1Mi4wMzIwBt8xAAACMDMG4DEAADBDb25kdWl0IFJpZ2lkIE5vbm1ldGFsbGljIFNjaGVkdWxlIDgwIDEgMS8yLUluY2gG4TEAAChDb25kdWl0IFJpZ2lkIE5vbWV0YWxsaWMgU2NoIDgwIDEgMS8yLUluBuIxAAACTEYIDRr+WrIY9NMICA0AaeXu+53ZCAAKAAoACgHyBwAAEgAAAH8aAAAAAAAABuMxAAAINjUyLjAzMjUG5DEAAAIwMwblMQAALENvbmR1aXQgUmlnaWQgTm9ubWV0YWxsaWMgU2NoZWR1bGUgODAgMi1JbmNoBuYxAAAlQ29uZHVpdCBSaWdpZCBOb25tZXRhbGxpYyBTY2ggODAgMi1JbgbnMQAAAkxGCA2IYF2yGPTTCAgNgLCGCPyd2QgACgAKAAoB8wcAABIAAACAGgAAAAAAAAboMQAACDY1Mi4wMzMwBukxAAACMDMG6jEAADBDb25kdWl0IFJpZ2lkIE5vbm1ldGFsbGljIFNjaGVkdWxlIDgwIDIgMS8yLUluY2gG6zEAAChDb25kdWl0IFJpZ2lkIE5vbm1ldGFsbGljIFNjaCA4MCAyMS8yLUluBuwxAAACTEYIDeLCX7IY9NMICA2Ab7Yo/J3ZCAAKAAoACgH0BwAAEgAAAIEaAAAAAAAABu0xAAAINjUyLjAzMzUG7jEAAAIwMwbvMQAALENvbmR1aXQgUmlnaWQgTm9ubWV0YWxsaWMgU2NoZWR1bGUgODAgMy1JbmNoBvAxAAAlQ29uZHVpdCBSaWdpZCBOb25tZXRhbGxpYyBTY2ggODAgMy1JbgbxMQAAAkxGCA0yJWKyGPTTCAgNAAOTPfyd2QgACgAKAAoB9QcAABIAAACCGgAAAAAAAAbyMQAACDY1Mi4wMzQwBvMxAAACMDMG9DEAACxDb25kdWl0IFJpZ2lkIE5vbm1ldGFsbGljIFNjaGVkdWxlIDgwIDQtSW5jaAb1MQAAJUNvbmR1aXQgUmlnaWQgTm9ubWV0YWxsaWMgU2NoIDgwIDQtSW4G9jEAAAJMRggNgodkshj00wgIDYDDoFP8ndkIAAoACgAKAfYHAAASAAAAgxoAAAAAAAAG9zEAAAg2NTIuMDQwNQb4MQAAAjAzBvkxAAAtQ29uZHVpdCBSZWluZm9yY2VkIFRoZXJtb3NldHRpbmcgUmVzaW4gMi1JbmNoBvoxAAAmQ29uZHVpdCBSZWluZiBUaGVybW9zZXR0aW5nIFJlc2luIDItSW4G+zEAAAJMRggN8Olmshj00wgIDYCHgxMAYNoIAAoACgAKAfcHAAASAAAAhBoAAAAAAAAG/DEAAAg2NTIuMDQxMAb9MQAAAjAzBv4xAAAtQ29uZHVpdCBSZWluZm9yY2VkIFRoZXJtb3NldHRpbmcgUmVzaW4gMy1JbmNoBv8xAAAmQ29uZHVpdCBSZWluZiBUaGVybW9zZXR0aW5nIFJlc2luIDMtSW4GADIAAAJMRggN8Olmshj00wgIDQCGpR0AYNoIAAoACgAKAfgHAAASAAAAhRoAAAAAAAAGATIAAAg2NTIuMDQxNQYCMgAAAjAzBgMyAAAtQ29uZHVpdCBSZWluZm9yY2VkIFRoZXJtb3NldHRpbmcgUmVzaW4gNC1JbmNoBgQyAAAmQ29uZHVpdCBSZWluZiBUaGVybW9zZXR0aW5nIFJlc2luIDQtSW4GBTIAAAJMRggNQExpshj00wgIDYBXliYAYNoIAAoACgAKAfkHAAASAAAAhhoAAAAAAAAGBjIAAAg2NTIuMDYwNQYHMgAAAjAzBggyAAAWQ29uZHVpdCBTcGVjaWFsIDItSW5jaAYJMgAAFkNvbmR1aXQgU3BlY2lhbCAyLUluY2gGCjIAAAJMRggNmq5rshj00wgIDYAZgjIAYNoIAAoACgAKAfoHAAASAAAAhxoAAAAAAAAGCzIAAAg2NTIuMDYxMAYMMgAAAjAzBg0yAAAaQ29uZHVpdCBTcGVjaWFsIDIgMS8yLUluY2gGDjIAABpDb25kdWl0IFNwZWNpYWwgMiAxLzItSW5jaAYPMgAAAkxGCA3+EG6yGPTTCAgNAMxoQQBg2ggACgAKAAoB+wcAABIAAACIGgAAAAAAAAYQMgAACDY1Mi4wNjE1BhEyAAACMDMGEjIAABZDb25kdWl0IFNwZWNpYWwgMy1JbmNoBhMyAAAWQ29uZHVpdCBTcGVjaWFsIDMtSW5jaAYUMgAAAkxGCA1Oc3CyGPTTCAgNgHAoSQBg2ggACgAKAAoB/AcAABIAAACJGgAAAAAAAAYVMgAACDY1Mi4wNjIwBhYyAAACMDMGFzIAABpDb25kdWl0IFNwZWNpYWwgMyAxLzItSW5jaAYYMgAAGkNvbmR1aXQgU3BlY2lhbCAzIDEvMi1JbmNoBhkyAAACTEYIDajVcrIY9NMICA0A9t1WAGDaCAAKAAoACgH9BwAAEgAAAIoaAAAAAAAABhoyAAAINjUyLjA2MjUGGzIAAAIwMwYcMgAAFkNvbmR1aXQgU3BlY2lhbCA0LUluY2gGHTIAABZDb25kdWl0IFNwZWNpYWwgNC1JbmNoBh4yAAACTEYIDajVcrIY9NMICA0Ai5hhAGDaCAAKAAoACgH+BwAAEgAAAIsaAAAAAAAABh8yAAAINjUyLjA2OTAGIDIAAAIwMwYhMgAAFkNvbmR1aXQgU3BlY2lhbCAoaW5jaCkGIjIAABZDb25kdWl0IFNwZWNpYWwgKGluY2gpBiMyAAACTEYIDQI4dbIY9NMICA2A4xxuAGDaCAAKAQoACgH/BwAAEgAAAMgsAAAAAAAABiQyAAAKNjUyLjA3MDAuUwYlMgAAAjAzBiYyAAAiSW5zdGFsbCBDb25kdWl0IGludG8gRXhpc3RpbmcgSXRlbQYnMgAAIkluc3RhbGwgQ29uZHVpdCBpbnRvIEV4aXN0aW5nIEl0ZW0GKDIAAARFQUNICA3eP9PeGPTTCAgNgPs8cPyd2QgACgAKAAoBAAgAABIAAACNGgAAAAAAAAYpMgAACDY1Mi4wODAwBioyAAACMDMGKzIAABVDb25kdWl0IExvb3AgRGV0ZWN0b3IGLDIAABVDb25kdWl0IExvb3AgRGV0ZWN0b3IGLTIAAAJMRggNwPx5shj00wgIDYAi9pn8ndkIAAoACgAKAQEIAAASAAAAjhoAAAAAAAAGLjIAAAg2NTIuMDkwMAYvMgAAAjAzBjAyAAATTG9vcCBEZXRlY3RvciBTbG90cwYxMgAAE0xvb3AgRGV0ZWN0b3IgU2xvdHMGMjIAAAJMRggNEF98shj00wgIDYB5nLD8ndkIAAoACgAKAQIIAAASAAAAjxoAAAAAAAAGMzIAAAg2NTMuMDEwNQY0MgAAAjAzBjUyAAAbUHVsbCBCb3hlcyBTdGVlbCAxMngyNC1JbmNoBjYyAAAbUHVsbCBCb3hlcyBTdGVlbCAxMngyNC1JbmNoBjcyAAAERUFDSAgNdMF+shj00wgIDQBz4MefntkIAAoACgAKAQMIAAASAAAAkBoAAAAAAAAGODIAAAg2NTMuMDExMAY5MgAAAjAzBjoyAAAbUHVsbCBCb3hlcyBTdGVlbCAxMngzMC1JbmNoBjsyAAAbUHVsbCBCb3hlcyBTdGVlbCAxMngzMC1JbmNoBjwyAAAERUFDSAgNdMF+shj00wgIDQBCbkegntkIAAoACgAKAQQIAAASAAAAkRoAAAAAAAAGPTIAAAg2NTMuMDExNQY+MgAAAjAzBj8yAAAbUHVsbCBCb3hlcyBTdGVlbCAxMngzNi1JbmNoBkAyAAAbUHVsbCBCb3hlcyBTdGVlbCAxMngzNi1JbmNoBkEyAAAERUFDSAgNxCOBshj00wgIDQCypoCgntkIAAoACgAKAQUIAAASAAAAkhoAAAAAAAAGQjIAAAg2NTMuMDEyMAZDMgAAAjAzBkQyAAAbUHVsbCBCb3hlcyBTdGVlbCAxOHgyNC1JbmNoBkUyAAAbUHVsbCBCb3hlcyBTdGVlbCAxOHgyNC1JbmNoBkYyAAAERUFDSAgNHoaDshj00wgIDYCA252gntkIAAoACgAKAQYIAAASAAAAkxoAAAAAAAAGRzIAAAg2NTMuMDEyNQZIMgAAAjAzBkkyAAAbUHVsbCBCb3hlcyBTdGVlbCAxOHgzMC1JbmNoBkoyAAAbUHVsbCBCb3hlcyBTdGVlbCAxOHgzMC1JbmNoBksyAAAERUFDSAgNeOiFshj00wgIDQBXv+qgntkIAAoACgAKAQcIAAASAAAAlBoAAAAAAAAGTDIAAAg2NTMuMDEzMAZNMgAAAjAzBk4yAAAbUHVsbCBCb3hlcyBTdGVlbCAxOHgzNi1JbmNoBk8yAAAbUHVsbCBCb3hlcyBTdGVlbCAxOHgzNi1JbmNoBlAyAAAERUFDSAgN3EqIshj00wgIDQBOiyehntkIAAoACgAKAQgIAAASAAAAlRoAAAAAAAAGUTIAAAg2NTMuMDEzNQZSMgAAAjAzBlMyAAAbUHVsbCBCb3hlcyBTdGVlbCAyNHgzNi1JbmNoBlQyAAAbUHVsbCBCb3hlcyBTdGVlbCAyNHgzNi1JbmNoBlUyAAAERUFDSAgNLK2Kshj00wgIDQCZm/GjntkIAAoACgAKAQkIAAASAAAAlhoAAAAAAAAGVjIAAAg2NTMuMDE0MAZXMgAAAjAzBlgyAAAbUHVsbCBCb3hlcyBTdGVlbCAyNHg0Mi1JbmNoBlkyAAAbUHVsbCBCb3hlcyBTdGVlbCAyNHg0Mi1JbmNoBloyAAAERUFDSAgNhg+Nshj00wgIDYAKsiCkntkIAAoACgAKAQoIAAASAAAAlxoAAAAAAAAGWzIAAAg2NTMuMDE0NQZcMgAAAjAzBl0yAAAbUHVsbCBCb3hlcyBTdGVlbCAyNHg0OC1JbmNoBl4yAAAbUHVsbCBCb3hlcyBTdGVlbCAyNHg0OC1JbmNoBl8yAAAERUFDSAgN4HGPshj00wgIDQADXFOkntkIAAoACgAKAQsIAAASAAAA8TUAAAAAAAAGYDIAAAg2NTMuMDE1NAZhMgAAAjAzBmIyAAAkUHVsbCBCb3hlcyBOb24tQ29uZHVjdGl2ZSAyNHgzNi1JbmNoBmMyAAAkUHVsbCBCb3hlcyBOb24tQ29uZHVjdGl2ZSAyNHgzNi1JbmNoBmQyAAAERUFDSAgNvtmGMNeh1AgIDYDRkHCkntkIAAoACgAKAQwIAAASAAAA8jUAAAAAAAAGZTIAAAg2NTMuMDE2NAZmMgAAAjAzBmcyAAAkUHVsbCBCb3hlcyBOb24tQ29uZHVjdGl2ZSAyNHg0Mi1JbmNoBmgyAAAkUHVsbCBCb3hlcyBOb24tQ29uZHVjdGl2ZSAyNHg0Mi1JbmNoBmkyAAAERUFDSAgNxHqrfdeh1AgIDQAZMoqkntkIAAoACgAKAQ0IAAASAAAAmBoAAAAAAAAGajIAAAg2NTMuMDE4MAZrMgAAAjAzBmwyAAAmUHVsbCBCb3hlcyBTdGVlbCBDb21tdW5pY2F0aW9ucyAoaW5jaCkGbTIAACZQdWxsIEJveGVzIFN0ZWVsIENvbW11bmljYXRpb25zIChpbmNoKQZuMgAABEVBQ0gIDeBxj7IY9NMICA0A6USdpJ7ZCAAKAQoACgEOCAAAEgAAAJkaAAAAAAAABm8yAAAINjUzLjAyMDgGcDIAAAIwMwZxMgAAGUp1bmN0aW9uIEJveGVzIDh4OHg4LUluY2gGcjIAABlKdW5jdGlvbiBCb3hlcyA4eDh4OC1JbmNoBnMyAAAERUFDSAgNOtSRshj00wgIDYBZzX4AYNoIAAoACgAKAQ8IAAASAAAA8TYAAAAAAAAGdDIAAAg2NTMuMDIxMAZ1MgAAAjAzBnYyAAAbSnVuY3Rpb24gQm94ZXMgMTB4MTB4Ni1JbmNoBncyAAAbSnVuY3Rpb24gQm94ZXMgMTB4MTB4Ni1JbmNoBngyAAAERUFDSAgNKNn1XSKW1QgIDQCyUYsAYNoIAAoACgAKARAIAAASAAAAQTAAAAAAAAAGeTIAAAg2NTMuMDIyMAZ6MgAAAjAzBnsyAAAaSnVuY3Rpb24gQm94ZXMgMTh4Nng2LUluY2gGfDIAABpKdW5jdGlvbiBCb3hlcyAxOHg2eDYtSW5jaAZ9MgAABEVBQ0gIDTTRTOcY9NMICA0ARwyWAGDaCAAKAAoACgERCAAAEgAAAEIwAAAAAAAABn4yAAAINjUzLjAyMjIGfzIAAAIwMwaAMgAAG0p1bmN0aW9uIEJveGVzIDE4eDEyeDYtSW5jaAaBMgAAG0p1bmN0aW9uIEJveGVzIDE4eDEyeDYtSW5jaAaCMgAABEVBQ0gIDY4zT+cY9NMICA2An5CiAGDaCAAKAAoACgESCAAAEgAAAKwtAAAAAAAABoMyAAAINjUzLjA5MDAGhDIAAAIwMwaFMgAAFEFkanVzdGluZyBQdWxsIEJveGVzBoYyAAAUQWRqdXN0aW5nIFB1bGwgQm94ZXMGhzIAAARFQUNICA1CxMDgGPTTCAgNgG+jtQBg2ggACgAKAAoBEwgAABIAAACtLQAAAAAAAAaIMgAACDY1My4wOTA1BokyAAACMDMGijIAABNSZW1vdmluZyBQdWxsIEJveGVzBosyAAATUmVtb3ZpbmcgUHVsbCBCb3hlcwaMMgAABEVBQ0gIDZwmw+AY9NMICA2A1yy/AGDaCAAKAAoACgEUCAAAEgAAAJoaAAAAAAAABo0yAAAINjU0LjAxMDEGjjIAAAIwMwaPMgAAFUNvbmNyZXRlIEJhc2VzIFR5cGUgMQaQMgAAFUNvbmNyZXRlIEJhc2VzIFR5cGUgMQaRMgAABEVBQ0gIDZ42lLIY9NMICA2A08fIpJ7ZCAAKAAoACgEVCAAAEgAAAJsaAAAAAAAABpIyAAAINjU0LjAxMDIGkzIAAAIwMwaUMgAAFUNvbmNyZXRlIEJhc2VzIFR5cGUgMgaVMgAAFUNvbmNyZXRlIEJhc2VzIFR5cGUgMgaWMgAABEVBQ0gIDfiYlrIY9NMICA2AKm7fpJ7ZCAAKAAoACgEWCAAAEgAAAJwaAAAAAAAABpcyAAAINjU0LjAxMDUGmDIAAAIwMwaZMgAAFUNvbmNyZXRlIEJhc2VzIFR5cGUgNQaaMgAAFUNvbmNyZXRlIEJhc2VzIFR5cGUgNQabMgAABEVBQ0gIDUj7mLIY9NMICA0A+aL8pJ7ZCAAKAAoACgEXCAAAEgAAAJ0aAAAAAAAABpwyAAAINjU0LjAxMDYGnTIAAAIwMwaeMgAAFUNvbmNyZXRlIEJhc2VzIFR5cGUgNgafMgAAFUNvbmNyZXRlIEJhc2VzIFR5cGUgNgagMgAABEVBQ0gIDaxdm7IY9NMICA2AExMVpZ7ZCAAKAAoACgEYCAAAEgAAAJ4aAAAAAAAABqEyAAAINjU0LjAxMDcGojIAAAIwMwajMgAAFUNvbmNyZXRlIEJhc2VzIFR5cGUgNwakMgAAFUNvbmNyZXRlIEJhc2VzIFR5cGUgNwalMgAABEVBQ0gIDfy/nbIY9NMICA2AU15hpZ7ZCAAKAAoACgEZCAAAEgAAAJ8aAAAAAAAABqYyAAAINjU0LjAxMDgGpzIAAAIwMwaoMgAAFUNvbmNyZXRlIEJhc2VzIFR5cGUgOAapMgAAFUNvbmNyZXRlIEJhc2VzIFR5cGUgOAaqMgAABEVBQ0gIDVYioLIY9NMICA0A5H6KpZ7ZCAAKAAoACgEaCAAAEgAAAAAaAAAAAAAABqsyAAAINjU0LjAxMTAGrDIAAAIwMwatMgAAFkNvbmNyZXRlIEJhc2VzIFR5cGUgMTAGrjIAABZDb25jcmV0ZSBCYXNlcyBUeXBlIDEwBq8yAAAERUFDSAgNjuU8sRj00wgIDYCFgqalntkIAAoACgAKARsIAAASAAAAVxkAAAAAAAAGsDIAAAg2NTQuMDExMQaxMgAAAjAzBrIyAAAWQ29uY3JldGUgQmFzZXMgVHlwZSAxMQazMgAAFkNvbmNyZXRlIEJhc2VzIFR5cGUgMTEGtDIAAARFQUNICA1G+MivGPTTCAgNABajz6We2QgACgAKAAoBHAgAABIAAACuLQAAAAAAAAa1MgAACDY1NC4wMTEzBrYyAAACMDMGtzIAABZDb25jcmV0ZSBCYXNlcyBUeXBlIDEzBrgyAAAWQ29uY3JldGUgQmFzZXMgVHlwZSAxMwa5MgAABEVBQ0gIDfaIxeAY9NMICA2A0DgOpp7ZCAAKAAoACgEdCAAAEgAAAKs3AAAAAAAABroyAAAINjU0LjAxMTUGuzIAAAIwMwa8MgAAFUNvbmNyZXRlIEJhc2VzIFR5cGUgRga9MgAAFUNvbmNyZXRlIEJhc2VzIFR5cGUgRga+MgAABEVBQ0gIDS4nafAeBtgICA2AUVQ6pp7ZCAAKAAoACgEeCAAAEgAAAKw3AAAAAAAABr8yAAAINjU0LjAxMjAGwDIAAAIwMwbBMgAAHkNvbmNyZXRlIEJhc2VzIFR5cGUgMTAtU3BlY2lhbAbCMgAAHkNvbmNyZXRlIEJhc2VzIFR5cGUgMTAtU3BlY2lhbAbDMgAABEVBQ0gIDeBM2hofBtgICA2A8Xlgpp7ZCAAKAAoACgEfCAAAEgAAAFgZAAAAAAAABsQyAAAINjU0LjAyMDAGxTIAAAIwMwbGMgAAJUNvbmNyZXRlIENvbnRyb2wgQ2FiaW5ldCBCYXNlcyBUeXBlIDYGxzIAACVDb25jcmV0ZSBDb250cm9sIENhYmluZXQgQmFzZXMgVHlwZSA2BsgyAAAERUFDSAgNqlrLrxj00wgIDYA3PYSmntkIAAoACgAKASAIAAASAAAAWRkAAAAAAAAGyTIAAAg2NTQuMDIwNQbKMgAAAjAzBssyAAAlQ29uY3JldGUgQ29udHJvbCBDYWJpbmV0IEJhc2VzIFR5cGUgNwbMMgAAJUNvbmNyZXRlIENvbnRyb2wgQ2FiaW5ldCBCYXNlcyBUeXBlIDcGzTIAAARFQUNICA0Evc2vGPTTCAgNgCtN1aae2QgACgAKAAoBIQgAABIAAADVGQAAAAAAAAbOMgAACDY1NC4wMjEwBs8yAAACMDMG0DIAACVDb25jcmV0ZSBDb250cm9sIENhYmluZXQgQmFzZXMgVHlwZSA4BtEyAAAlQ29uY3JldGUgQ29udHJvbCBDYWJpbmV0IEJhc2VzIFR5cGUgOAbSMgAABEVBQ0gIDVCI3bAY9NMICA0AzVDxpp7ZCAAKAAoACgEiCAAAEgAAANYZAAAAAAAABtMyAAAINjU0LjAyMTUG1DIAAAIwMwbVMgAAJUNvbmNyZXRlIENvbnRyb2wgQ2FiaW5ldCBCYXNlcyBUeXBlIDkG1jIAACVDb25jcmV0ZSBDb250cm9sIENhYmluZXQgQmFzZXMgVHlwZSA5BtcyAAAERUFDSAgNqurfsBj00wgIDYAz/ASnntkIAAoACgAKASMIAAASAAAA1xkAAAAAAAAG2DIAAAg2NTQuMDIxNwbZMgAAAjAzBtoyAAAtQ29uY3JldGUgQ29udHJvbCBDYWJpbmV0IEJhc2VzIFR5cGUgOSBTcGVjaWFsBtsyAAAnQ29uYyBDbnRybCBDYWJpbmV0IEJhc2VzIFR5cGUgOSBTcGVjaWFsBtwyAAAERUFDSAgN+kzisBj00wgIDYAIAlynntkIAAoACgAKASQIAAASAAAA2BkAAAAAAAAG3TIAAAg2NTQuMDIyMAbeMgAAAjAzBt8yAAAmQ29uY3JldGUgQ29udHJvbCBDYWJpbmV0IEJhc2VzIFR5cGUgMTAG4DIAACZDb25jcmV0ZSBDb250cm9sIENhYmluZXQgQmFzZXMgVHlwZSAxMAbhMgAABEVBQ0gIDV6v5LAY9NMICA2AMndxp57ZCAAKAAoACgElCAAAEgAAACosAAAAAAAABuIyAAAINjU0LjAyMjQG4zIAAAIwMwbkMgAAJ0NvbmNyZXRlIENvbnRyb2wgQ2FiaW5ldCBCYXNlcyBUeXBlIEwyNAblMgAAJ0NvbmNyZXRlIENvbnRyb2wgQ2FiaW5ldCBCYXNlcyBUeXBlIEwyNAbmMgAABEVBQ0gIDSA/a90Y9NMICA2AiR2Ip57ZCAAKAAoACgEmCAAAEgAAACssAAAAAAAABucyAAAINjU0LjAyMzAG6DIAAAIwMwbpMgAAJ0NvbmNyZXRlIENvbnRyb2wgQ2FiaW5ldCBCYXNlcyBUeXBlIEwzMAbqMgAAJ0NvbmNyZXRlIENvbnRyb2wgQ2FiaW5ldCBCYXNlcyBUeXBlIEwzMAbrMgAABEVBQ0gIDY6hbd0Y9NMICA0Ad1yfp57ZCAAKAAoACgEnCAAAEgAAAPY1AAAAAAAABuwyAAAINjU0LjEyMzkG7TIAAAIwMwbuMgAAIkNvbmNyZXRlIENvbnRyb2wgQ2FiaW5ldCBCYXNlcyBJVFMG7zIAACJDb25jcmV0ZSBDb250cm9sIENhYmluZXQgQmFzZXMgSVRTBvAyAAAERUFDSAgN9jenjNih1AgIDQARp9EAYNoIAAoACgAKASgIAAASAAAA2RkAAAAAAAAG8TIAAAg2NTUuMDEwMgbyMgAAAjAzBvMyAAAVQ2FibGUgSW4gRHVjdCAyLTIgQVdHBvQyAAAVQ2FibGUgSW4gRHVjdCAyLTIgQVdHBvUyAAACTEYIDa4R57AY9NMICA0AY73Ap57ZCAAKAAoACgEpCAAAEgAAANoZAAAAAAAABvYyAAAINjU1LjAxMDQG9zIAAAIwMwb4MgAAFUNhYmxlIEluIER1Y3QgMi00IEFXRwb5MgAAFUNhYmxlIEluIER1Y3QgMi00IEFXRwb6MgAAAkxGCA2uEeewGPTTCAgNABTG2aee2QgACgAKAAoBKggAABIAAADbGQAAAAAAAAb7MgAACDY1NS4wMTA2BvwyAAACMDMG/TIAABVDYWJsZSBJbiBEdWN0IDItNiBBV0cG/jIAABVDYWJsZSBJbiBEdWN0IDItNiBBV0cG/zIAAAJMRggNEnTpsBj00wgIDYAuNvKnntkIAAoACgAKASsIAAASAAAA3BkAAAAAAAAGADMAAAg2NTUuMDEwOAYBMwAAAjAzBgIzAAAVQ2FibGUgSW4gRHVjdCAyLTggQVdHBgMzAAAVQ2FibGUgSW4gRHVjdCAyLTggQVdHBgQzAAACTEYIDWLW67AY9NMICA2A0RcEqJ7ZCAAKAAoACgEsCAAAEgAAAN0ZAAAAAAAABgUzAAAINjU1LjAxMTAGBjMAAAIwMwYHMwAAFkNhYmxlIEluIER1Y3QgMi0xMCBBV0cGCDMAABZDYWJsZSBJbiBEdWN0IDItMTAgQVdHBgkzAAACTEYIDUSa8LAY9NMICA2ACbQgqJ7ZCAAKAAoACgEtCAAAEgAAAN4ZAAAAAAAABgozAAAINjU1LjAxMjIGCzMAAAIwMwYMMwAAFUNhYmxlIEluIER1Y3QgMy0yIEFXRwYNMwAAFUNhYmxlIEluIER1Y3QgMy0yIEFXRwYOMwAAAkxGCA1EmvCwGPTTCAgNAKu3PKie2QgACgAKAAoBLggAABIAAADfGQAAAAAAAAYPMwAACDY1NS4wMTI0BhAzAAACMDMGETMAABVDYWJsZSBJbiBEdWN0IDMtNCBBV0cGEjMAABVDYWJsZSBJbiBEdWN0IDMtNCBBV0cGEzMAAAJMRggNnvzysBj00wgIDYDFJ1WontkIAAoACgAKAS8IAAASAAAA4BkAAAAAAAAGFDMAAAg2NTUuMDEyNgYVMwAAAjAzBhYzAAAVQ2FibGUgSW4gRHVjdCAzLTYgQVdHBhczAAAVQ2FibGUgSW4gRHVjdCAzLTYgQVdHBhgzAAACTEYIDQxf9bAY9NMICA0ADcluqJ7ZCAAKAAoACgEwCAAAEgAAAOEZAAAAAAAABhkzAAAINjU1LjAxMjgGGjMAAAIwMwYbMwAAFUNhYmxlIEluIER1Y3QgMy04IEFXRwYcMwAAFUNhYmxlIEluIER1Y3QgMy04IEFXRwYdMwAAAkxGCA1cwfewGPTTCAgNAOsCiaie2QgACgAKAAoBMQgAABIAAADiGQAAAAAAAAYeMwAACDY1NS4wMTMwBh8zAAACMDMGIDMAABZDYWJsZSBJbiBEdWN0IDMtMTAgQVdHBiEzAAAWQ2FibGUgSW4gRHVjdCAzLTEwIEFXRwYiMwAAAkxGCA22I/qwGPTTCAgNgLk3pqie2QgACgAKAAoBMggAABIAAABXNwAAAAAAAAYjMwAACDY1NS4wMTQyBiQzAAACMDMGJTMAABVDYWJsZSBJbiBEdWN0IDQtMiBBV0cGJjMAABVDYWJsZSBJbiBEdWN0IDQtMiBBV0cGJzMAAAJMRggN4qCXeKS61wgIDQAPAMeontkIAAoACgAKATMIAAASAAAA4xkAAAAAAAAGKDMAAAg2NTUuMDE0NAYpMwAAAjAzBiozAAAVQ2FibGUgSW4gRHVjdCA0LTQgQVdHBiszAAAVQ2FibGUgSW4gRHVjdCA0LTQgQVdHBiwzAAACTEYIDQaG/LAY9NMICA0AsuHYqJ7ZCAAKAAoACgE0CAAAEgAAAOQZAAAAAAAABi0zAAAINjU1LjAxNDYGLjMAAAIwMwYvMwAAFUNhYmxlIEluIER1Y3QgNC02IEFXRwYwMwAAFUNhYmxlIEluIER1Y3QgNC02IEFXRwYxMwAAAkxGCA1q6P6wGPTTCAgNgFPl9Kie2QgACgAKAAoBNQgAABIAAADlGQAAAAAAAAYyMwAACDY1NS4wMTQ4BjMzAAACMDMGNDMAABVDYWJsZSBJbiBEdWN0IDQtOCBBV0cGNTMAABVDYWJsZSBJbiBEdWN0IDQtOCBBV0cGNjMAAAJMRggNxEoBsRj00wgIDYBeUBCpntkIAAoACgAKATYIAAASAAAA5hkAAAAAAAAGNzMAAAg2NTUuMDE1MAY4MwAAAjAzBjkzAAAWQ2FibGUgSW4gRHVjdCA0LTEwIEFXRwY6MwAAFkNhYmxlIEluIER1Y3QgNC0xMCBBV0cGOzMAAAJMRggNFK0DsRj00wgIDYCIxSWpntkIAAoACgAKATcIAAASAAAA5xkAAAAAAAAGPDMAAAg2NTUuMDIwNQY9MwAAAjAzBj4zAAAdQ2FibGUgVHJhZmZpYyBTaWduYWwgMy0xMiBBV0cGPzMAAB1DYWJsZSBUcmFmZmljIFNpZ25hbCAzLTEyIEFXRwZAMwAAAkxGCA1uDwaxGPTTCAgNAN6NRqme2QgACgAKAAoBOAgAABIAAADoGQAAAAAAAAZBMwAACDY1NS4wMjEwBkIzAAACMDMGQzMAAB1DYWJsZSBUcmFmZmljIFNpZ25hbCAzLTE0IEFXRwZEMwAAHUNhYmxlIFRyYWZmaWMgU2lnbmFsIDMtMTQgQVdHBkUzAAACTEYIDdJxCLEY9NMICA2APPrcAGDaCAAKAAoACgE5CAAAEgAAAOkZAAAAAAAABkYzAAAINjU1LjAyMTUGRzMAAAIwMwZIMwAAHUNhYmxlIFRyYWZmaWMgU2lnbmFsIDQtMTIgQVdHBkkzAAAdQ2FibGUgVHJhZmZpYyBTaWduYWwgNC0xMiBBV0cGSjMAAAJMRggN0nEIsRj00wgIDYDQv6GpntkIAAoACgAKAToIAAASAAAA6hkAAAAAAAAGSzMAAAg2NTUuMDIyMAZMMwAAAjAzBk0zAAAdQ2FibGUgVHJhZmZpYyBTaWduYWwgNC0xNCBBV0cGTjMAAB1DYWJsZSBUcmFmZmljIFNpZ25hbCA0LTE0IEFXRwZPMwAAAkxGCA0s1AqxGPTTCAgNAItV4Kme2QgACgAKAAoBOwgAABIAAAAFGAAAAAAAAAZQMwAACDY1NS4wMjIzBlEzAAACMDMGUjMAAB1DYWJsZSBUcmFmZmljIFNpZ25hbCA1LTEwIEFXRwZTMwAAHUNhYmxlIFRyYWZmaWMgU2lnbmFsIDUtMTAgQVdHBlQzAAACTEYIDSCV16wY9NMICA0A8CL+qZ7ZCAAKAAoACgE8CAAAEgAAAOsZAAAAAAAABlUzAAAINjU1LjAyMjUGVjMAAAIwMwZXMwAAHUNhYmxlIFRyYWZmaWMgU2lnbmFsIDUtMTIgQVdHBlgzAAAdQ2FibGUgVHJhZmZpYyBTaWduYWwgNS0xMiBBV0cGWTMAAAJMRggNkDYNsRj00wgIDQAamBOqntkIAAoACgAKAT0IAAASAAAA7BkAAAAAAAAGWjMAAAg2NTUuMDIzMAZbMwAAAjAzBlwzAAAdQ2FibGUgVHJhZmZpYyBTaWduYWwgNS0xNCBBV0cGXTMAAB1DYWJsZSBUcmFmZmljIFNpZ25hbCA1LTE0IEFXRwZeMwAAAkxGCA3gmA+xGPTTCAgNABfcJ6qe2QgACgAKAAoBPggAABIAAAAGGAAAAAAAAAZfMwAACDY1NS4wMjMzBmAzAAACMDMGYTMAAB1DYWJsZSBUcmFmZmljIFNpZ25hbCA3LTEwIEFXRwZiMwAAHUNhYmxlIFRyYWZmaWMgU2lnbmFsIDctMTAgQVdHBmMzAAACTEYIDcr32awY9NMICA0Am7M/qp7ZCAAKAAoACgE/CAAAEgAAAO0ZAAAAAAAABmQzAAAINjU1LjAyMzUGZTMAAAIwMwZmMwAAHUNhYmxlIFRyYWZmaWMgU2lnbmFsIDctMTIgQVdHBmczAAAdQ2FibGUgVHJhZmZpYyBTaWduYWwgNy0xMiBBV0cGaDMAAAJMRggNOvsRsRj00wgIDYBbwVWqntkIAAoACgAKAUAIAAASAAAA7hkAAAAAAAAGaTMAAAg2NTUuMDI0MAZqMwAAAjAzBmszAAAdQ2FibGUgVHJhZmZpYyBTaWduYWwgNy0xNCBBV0cGbDMAAB1DYWJsZSBUcmFmZmljIFNpZ25hbCA3LTE0IEFXRwZtMwAAAkxGCA2UXRSxGPTTCAgNAO+daqqe2QgACgAKAAoBQQgAABIAAAAHGAAAAAAAAAZuMwAACDY1NS4wMjQzBm8zAAACMDMGcDMAAB1DYWJsZSBUcmFmZmljIFNpZ25hbCA5LTEwIEFXRwZxMwAAHUNhYmxlIFRyYWZmaWMgU2lnbmFsIDktMTAgQVdHBnIzAAACTEYIDd5Z3KwY9NMICA2Aktjeqp7ZCAAKAAoACgFCCAAAEgAAAO8ZAAAAAAAABnMzAAAINjU1LjAyNDUGdDMAAAIwMwZ1MwAAHUNhYmxlIFRyYWZmaWMgU2lnbmFsIDktMTIgQVdHBnYzAAAdQ2FibGUgVHJhZmZpYyBTaWduYWwgOS0xMiBBV0cGdzMAAAJMRggNDMAWsRj00wgIDYD06RCrntkIAAoACgAKAUMIAAASAAAA8BkAAAAAAAAGeDMAAAg2NTUuMDI1MAZ5MwAAAjAzBnozAAAdQ2FibGUgVHJhZmZpYyBTaWduYWwgOS0xNCBBV0cGezMAAB1DYWJsZSBUcmFmZmljIFNpZ25hbCA5LTE0IEFXRwZ8MwAAAkxGCA1SIhmxGPTTCAgNgJfLIque2QgACgAKAAoBRAgAABIAAAAIGAAAAAAAAAZ9MwAACDY1NS4wMjUzBn4zAAACMDMGfzMAAB5DYWJsZSBUcmFmZmljIFNpZ25hbCAxMi0xMCBBV0cGgDMAAB5DYWJsZSBUcmFmZmljIFNpZ25hbCAxMi0xMCBBV0cGgTMAAAJMRggNVrzerBj00wgIDQDfbDyrntkIAAoACgAKAUUIAAASAAAA8RkAAAAAAAAGgjMAAAg2NTUuMDI1NQaDMwAAAjAzBoQzAAAeQ2FibGUgVHJhZmZpYyBTaWduYWwgMTItMTIgQVdHBoUzAAAeQ2FibGUgVHJhZmZpYyBTaWduYWwgMTItMTIgQVdHBoYzAAACTEYIDayEG7EY9NMICA2AcklRq57ZCAAKAAoACgFGCAAAEgAAAPIZAAAAAAAABoczAAAINjU1LjAyNjAGiDMAAAIwMwaJMwAAHkNhYmxlIFRyYWZmaWMgU2lnbmFsIDEyLTE0IEFXRwaKMwAAHkNhYmxlIFRyYWZmaWMgU2lnbmFsIDEyLTE0IEFXRwaLMwAAAkxGCA385h2xGPTTCAgNAKZLjKue2QgACgAKAAoBRwgAABIAAAAJGAAAAAAAAAaMMwAACDY1NS4wMjYzBo0zAAACMDMGjjMAAB5DYWJsZSBUcmFmZmljIFNpZ25hbCAxNS0xMCBBV0cGjzMAAB5DYWJsZSBUcmFmZmljIFNpZ25hbCAxNS0xMCBBV0cGkDMAAAJMRggNiB7hrBj00wgIDQCjj6CrntkIAAoACgAKAUgIAAASAAAA8xkAAAAAAAAGkTMAAAg2NTUuMDI2NQaSMwAAAjAzBpMzAAAeQ2FibGUgVHJhZmZpYyBTaWduYWwgMTUtMTIgQVdHBpQzAAAeQ2FibGUgVHJhZmZpYyBTaWduYWwgMTUtMTIgQVdHBpUzAAACTEYIDWBJILEY9NMICA0ANY6/q57ZCAAKAAoACgFJCAAAEgAAAPQZAAAAAAAABpYzAAAINjU1LjAyNzAGlzMAAAIwMwaYMwAAHkNhYmxlIFRyYWZmaWMgU2lnbmFsIDE1LTE0IEFXRwaZMwAAHkNhYmxlIFRyYWZmaWMgU2lnbmFsIDE1LTE0IEFXRwaaMwAAAkxGCA2wqyKxGPTTCAgNgHwv2aue2QgACgAKAAoBSggAABIAAAAKGAAAAAAAAAabMwAACDY1NS4wMjczBpwzAAACMDMGnTMAAB5DYWJsZSBUcmFmZmljIFNpZ25hbCAxOS0xMCBBV0cGnjMAAB5DYWJsZSBUcmFmZmljIFNpZ25hbCAxOS0xMCBBV0cGnzMAAAJMRggN4oDjrBj00wgIDYDC8vyrntkIAAoACgAKAUsIAAASAAAA9RkAAAAAAAAGoDMAAAg2NTUuMDI3NQahMwAAAjAzBqIzAAAeQ2FibGUgVHJhZmZpYyBTaWduYWwgMTktMTIgQVdHBqMzAAAeQ2FibGUgVHJhZmZpYyBTaWduYWwgMTktMTIgQVdHBqQzAAACTEYIDQoOJbEY9NMICA2AZdQOrJ7ZCAAKAAoACgFMCAAAEgAAAPYZAAAAAAAABqUzAAAINjU1LjAyODAGpjMAAAIwMwanMwAAHkNhYmxlIFRyYWZmaWMgU2lnbmFsIDE5LTE0IEFXRwaoMwAAHkNhYmxlIFRyYWZmaWMgU2lnbmFsIDE5LTE0IEFXRwapMwAAAkxGCA14cCexGPTTCAgNAI5rLqye2QgACgAKAAoBTQgAABIAAAD3GQAAAAAAAAaqMwAACDY1NS4wMjg1BqszAAACMDMGrDMAAB5DYWJsZSBUcmFmZmljIFNpZ25hbCAyMS0xMiBBV0cGrTMAAB5DYWJsZSBUcmFmZmljIFNpZ25hbCAyMS0xMiBBV0cGrjMAAAJMRggNtNIpsRj00wgIDYB7qkWsntkIAAoACgAKAU4IAAASAAAA+BkAAAAAAAAGrzMAAAg2NTUuMDI5MAawMwAAAjAzBrEzAAAeQ2FibGUgVHJhZmZpYyBTaWduYWwgMjEtMTQgQVdHBrIzAAAeQ2FibGUgVHJhZmZpYyBTaWduYWwgMjEtMTQgQVdHBrMzAAACTEYIDSI1LLEY9NMICA0ApEFlrJ7ZCAAKAAoACgFPCAAAEgAAAPkZAAAAAAAABrQzAAAINjU1LjAzMDUGtTMAAAIwMwa2MwAAH0NhYmxlIFR5cGUgVUYgMi0xMiBBV0cgR3JvdW5kZWQGtzMAAB9DYWJsZSBUeXBlIFVGIDItMTIgQVdHIEdyb3VuZGVkBrgzAAACTEYIDXKXLrEY9NMICA0AaE3oAGDaCAAKAAoACgFQCAAAEgAAAJEtAAAAAAAABrkzAAAINjU1LjAzMjAGujMAAAIwMwa7MwAAH0NhYmxlIFR5cGUgVUYgMi0xMCBBV0cgR3JvdW5kZWQGvDMAAB9DYWJsZSBUeXBlIFVGIDItMTAgQVdHIEdyb3VuZGVkBr0zAAACTEYIDUoqheAY9NMICA0A/QfzAGDaCAAKAAoACgFRCAAAEgAAAPc1AAAAAAAABr4zAAAINjU1LjAzMjUGvzMAAAIwMwbAMwAAHkNhYmxlIFR5cGUgVUYgMi04IEFXRyBHcm91bmRlZAbBMwAAHkNhYmxlIFR5cGUgVUYgMi04IEFXRyBHcm91bmRlZAbCMwAAAkxGCA3EL8XL2KHUCAgNAJLC/QBg2ggACgAKAAoBUggAABIAAAD8GQAAAAAAAAbDMwAACDY1NS4wNDAwBsQzAAACMDMGxTMAABpDb21tdW5pY2F0aW9uIENhYmxlIFBsb3dlZAbGMwAAGkNvbW11bmljYXRpb24gQ2FibGUgUGxvd2VkBsczAAACTEYIDYC+NbEY9NMICA0AVK4JAWDaCAAKAAoACgFTCAAAEgAAAP0ZAAAAAAAABsgzAAAINjU1LjA0MDUGyTMAAAIwMwbKMwAAHENvbW11bmljYXRpb24gQ2FibGUgVHJlbmNoZWQGyzMAABxDb21tdW5pY2F0aW9uIENhYmxlIFRyZW5jaGVkBswzAAACTEYIDeQgOLEY9NMICA0AvDcTAWDaCAAKAAoACgFUCAAAEgAAAP4ZAAAAAAAABs0zAAAINjU1LjA0MTAGzjMAAAIwMwbPMwAAKENvbW11bmljYXRpb24gQ2FibGUgSW5zdGFsbGVkIGluIENvbmR1aXQG0DMAAChDb21tdW5pY2F0aW9uIENhYmxlIEluc3RhbGxlZCBpbiBDb25kdWl0BtEzAAACTEYIDTSDOrEY9NMICA2A54oeAWDaCAAKAAoACgFVCAAAEgAAAP8ZAAAAAAAABtIzAAAINjU1LjA1MDUG0zMAAAIwMwbUMwAAJkVsZWN0cmljYWwgV2lyZSBUcmFmZmljIFNpZ25hbHMgMTQgQVdHBtUzAAAmRWxlY3RyaWNhbCBXaXJlIFRyYWZmaWMgU2lnbmFscyAxNCBBV0cG1jMAAAJMRggNjuU8sRj00wgIDQDc3YGsntkIAAoACgAKAVYIAAASAAAAARoAAAAAAAAG1zMAAAg2NTUuMDUxMAbYMwAAAjAzBtkzAAAmRWxlY3RyaWNhbCBXaXJlIFRyYWZmaWMgU2lnbmFscyAxMiBBV0cG2jMAACZFbGVjdHJpY2FsIFdpcmUgVHJhZmZpYyBTaWduYWxzIDEyIEFXRwbbMwAAAkxGCA1MqkGxGPTTCAgNgDwRvqye2QgACgAKAAoBVwgAABIAAABWGQAAAAAAAAbcMwAACDY1NS4wNTE1Bt0zAAACMDMG3jMAACZFbGVjdHJpY2FsIFdpcmUgVHJhZmZpYyBTaWduYWxzIDEwIEFXRwbfMwAAJkVsZWN0cmljYWwgV2lyZSBUcmFmZmljIFNpZ25hbHMgMTAgQVdHBuAzAAACTEYIDfaVxq8Y9NMICA2AGkvYrJ7ZCAAKAAoACgFYCAAAEgAAADIZAAAAAAAABuEzAAAINjU1LjA1MjAG4jMAAAIwMwbjMwAAJUVsZWN0cmljYWwgV2lyZSBUcmFmZmljIFNpZ25hbHMgOCBBV0cG5DMAACVFbGVjdHJpY2FsIFdpcmUgVHJhZmZpYyBTaWduYWxzIDggQVdHBuUzAAACTEYIDRrpd68Y9NMICA0AQCYMrZ7ZCAAKAAoACgFZCAAAEgAAADMZAAAAAAAABuYzAAAINjU1LjA1MjUG5zMAAAIwMwboMwAAJUVsZWN0cmljYWwgV2lyZSBUcmFmZmljIFNpZ25hbHMgNiBBV0cG6TMAACVFbGVjdHJpY2FsIFdpcmUgVHJhZmZpYyBTaWduYWxzIDYgQVdHBuozAAACTEYIDWpLeq8Y9NMICA2A0wIhrZ7ZCAAKAAoACgFaCAAAEgAAADQZAAAAAAAABuszAAAINjU1LjA1MzAG7DMAAAIwMwbtMwAAJUVsZWN0cmljYWwgV2lyZSBUcmFmZmljIFNpZ25hbHMgNCBBV0cG7jMAACVFbGVjdHJpY2FsIFdpcmUgVHJhZmZpYyBTaWduYWxzIDQgQVdHBu8zAAACTEYIDc6tfK8Y9NMICA2A3m08rZ7ZCAAKAAoACgFbCAAAEgAAADUZAAAAAAAABvAzAAAINjU1LjA1MzUG8TMAAAIwMwbyMwAAJUVsZWN0cmljYWwgV2lyZSBUcmFmZmljIFNpZ25hbHMgMiBBV0cG8zMAACVFbGVjdHJpY2FsIFdpcmUgVHJhZmZpYyBTaWduYWxzIDIgQVdHBvQzAAACTEYIDTIQf68Y9NMICA2AfpNirZ7ZCAAKAAoACgFcCAAAEgAAADYZAAAAAAAABvUzAAAINjU1LjA2MTAG9jMAAAIwMwb3MwAAH0VsZWN0cmljYWwgV2lyZSBMaWdodGluZyAxMiBBV0cG+DMAAB9FbGVjdHJpY2FsIFdpcmUgTGlnaHRpbmcgMTIgQVdHBvkzAAACTEYIDYxyga8Y9NMICA0AIJd+rZ7ZCAAKAAoACgFdCAAAEgAAADcZAAAAAAAABvozAAAINjU1LjA2MTUG+zMAAAIwMwb8MwAAH0VsZWN0cmljYWwgV2lyZSBMaWdodGluZyAxMCBBV0cG/TMAAB9FbGVjdHJpY2FsIFdpcmUgTGlnaHRpbmcgMTAgQVdHBv4zAAACTEYIDebUg68Y9NMICA0AlkePrZ7ZCAAKAAoACgFeCAAAEgAAADgZAAAAAAAABv8zAAAINjU1LjA2MjAGADQAAAIwMwYBNAAAHkVsZWN0cmljYWwgV2lyZSBMaWdodGluZyA4IEFXRwYCNAAAHkVsZWN0cmljYWwgV2lyZSBMaWdodGluZyA4IEFXRwYDNAAAAkxGCA1KN4avGPTTCAgNAGZaoq2e2QgACgAKAAoBXwgAABIAAAA5GQAAAAAAAAYENAAACDY1NS4wNjI1BgU0AAACMDMGBjQAAB5FbGVjdHJpY2FsIFdpcmUgTGlnaHRpbmcgNiBBV0cGBzQAAB5FbGVjdHJpY2FsIFdpcmUgTGlnaHRpbmcgNiBBV0cGCDQAAAJMRggNmpmIrxj00wgIDYCcGMmtntkIAAoACgAKAWAIAAASAAAAOhkAAAAAAAAGCTQAAAg2NTUuMDYzMAYKNAAAAjAzBgs0AAAeRWxlY3RyaWNhbCBXaXJlIExpZ2h0aW5nIDQgQVdHBgw0AAAeRWxlY3RyaWNhbCBXaXJlIExpZ2h0aW5nIDQgQVdHBg00AAACTEYIDfT7iq8Y9NMICA2A877frZ7ZCAAKAAoACgFhCAAAEgAAADsZAAAAAAAABg40AAAINjU1LjA2MzUGDzQAAAIwMwYQNAAAHkVsZWN0cmljYWwgV2lyZSBMaWdodGluZyAyIEFXRwYRNAAAHkVsZWN0cmljYWwgV2lyZSBMaWdodGluZyAyIEFXRwYSNAAAAkxGCA1EXo2vGPTTCAgNgA8N7q2e2QgACgAKAAoBYggAABIAAAA8GQAAAAAAAAYTNAAACDY1NS4wNjQwBhQ0AAACMDMGFTQAAB5FbGVjdHJpY2FsIFdpcmUgTGlnaHRpbmcgMSBBV0cGFjQAAB5FbGVjdHJpY2FsIFdpcmUgTGlnaHRpbmcgMSBBV0cGFzQAAAJMRggNRF6Nrxj00wgIDYBmswSuntkIAAoACgAKAWMIAAASAAAAPRkAAAAAAAAGGDQAAAg2NTUuMDY0NQYZNAAAAjAzBho0AAAgRWxlY3RyaWNhbCBXaXJlIExpZ2h0aW5nIDEvMCBBV0cGGzQAACBFbGVjdHJpY2FsIFdpcmUgTGlnaHRpbmcgMS8wIEFXRwYcNAAAAkxGCA2owI+vGPTTCAgNgMuAIq6e2QgACgAKAAoBZAgAABIAAAA+GQAAAAAAAAYdNAAACDY1NS4wNzAwBh40AAACMDMGHzQAABtMb29wIERldGVjdG9yIExlYWQgSW4gQ2FibGUGIDQAABtMb29wIERldGVjdG9yIExlYWQgSW4gQ2FibGUGITQAAAJMRggN+CKSrxj00wgIDYAD2SwBYNoIAAoACgAKAWUIAAASAAAAPxkAAAAAAAAGIjQAAAg2NTUuMDgwMAYjNAAAAjAzBiQ0AAASTG9vcCBEZXRlY3RvciBXaXJlBiU0AAASTG9vcCBEZXRlY3RvciBXaXJlBiY0AAACTEYIDVyFlK8Y9NMICA0ALyw4AWDaCAAKAAoACgFmCAAAEgAAAL0tAAAAAAAABic0AAAINjU1LjA5MDAGKDQAAAIwMwYpNAAAIVRyYWZmaWMgU2lnbmFsIEVWUCBEZXRlY3RvciBDYWJsZQYqNAAAIVRyYWZmaWMgU2lnbmFsIEVWUCBEZXRlY3RvciBDYWJsZQYrNAAAAkxGCA0K6ubgGPTTCAgNgMIITQFg2ggACgAKAAoBZwgAABIAAAAxOAAAAAAAAAYsNAAACDY1Ni4wMTAxBi00AAACMDMGLjQAACpFbGVjdHJpY2FsIFNlcnZpY2UgTWV0ZXIgU29ja2V0IChsb2NhdGlvbikGLzQAACVFbGVjdHJpY2FsIFNlcnZpY2UgTWV0ZXIgU29ja2V0IChsb2MpBjA0AAAERUFDSAgNdsIZNn8u2ggIDYCLKjdkMtoIAAoBCgAKAWgIAAASAAAAMjgAAAAAAAAGMTQAAAg2NTYuMDIwMQYyNAAAAjAzBjM0AAA0RWxlY3RyaWNhbCBTZXJ2aWNlIE1ldGVyIEJyZWFrZXIgUGVkZXN0YWwgKGxvY2F0aW9uKQY0NAAAJ0VsZWN0cmljYWwgU2VydiBNZXRlciBCcmVha2VyIFBlZCAobG9jKQY1NAAABEVBQ0gIDTYxP25/LtoICA2ADwJPZDLaCAAKAQoACgFpCAAAEgAAADM4AAAAAAAABjY0AAAINjU2LjAzMDEGNzQAAAIwMwY4NAAAJ0VsZWN0cmljYWwgU2VydmljZSBVbm1ldGVyZWQgKGxvY2F0aW9uKQY5NAAAJ0VsZWN0cmljYWwgU2VydmljZSBVbm1ldGVyZWQgKGxvY2F0aW9uKQY6NAAABEVBQ0gIDcz5gpl/LtoICA2Ak9lmZDLaCAAKAQoACgFqCAAAEgAAADQ4AAAAAAAABjs0AAAINjU2LjA0MDEGPDQAAAIwMwY9NAAAO0VsZWN0cmljYWwgU2VydmljZSBNYWluIEx1Z3MgT25seSBNZXRlciBQZWRlc3RhbCAobG9jYXRpb24pBj40AAAoRWxlY3RyYyBTZXJ2IE1haW4gTHVnIE10ciBQZWRlc3RhbCAobG9jKQY/NAAABEVBQ0gIDRpNFfd/LtoICA0AJ7Z7ZDLaCAAKAQoACgFrCAAAEgAAADU4AAAAAAAABkA0AAAINjU2LjA1MDEGQTQAAAIwMwZCNAAANEVsZWN0cmljYWwgU2VydmljZSBCcmVha2VyIERpc2Nvbm5lY3QgQm94IChsb2NhdGlvbikGQzQAAChFbGVjdHJjIFNlcnYgQnJlYWtyIERpc2Nvbm5lY3QgQm94IChsb2MpBkQ0AAAERUFDSAgNwGI9J4Au2ggIDQAk+o9kMtoIAAoBCgAKAWwIAAASAAAAQBkAAAAAAAAGRTQAAAg2NTcuMDEwMAZGNAAAAjAzBkc0AAAOUGVkZXN0YWwgQmFzZXMGSDQAAA5QZWRlc3RhbCBCYXNlcwZJNAAABEVBQ0gIDbbnlq8Y9NMICA2AD/YMAmDaCAAKAAoACgFtCAAAEgAAAEEZAAAAAAAABko0AAAINjU3LjAyMDUGSzQAAAIwMwZMNAAAMlRyYW5zZm9ybWVyIEJhc2VzIEJyZWFrYXdheSAxMy0xNSBJbmNoIEJvbHQgQ2lyY2xlBk00AAAnVHJhbnNmIEJhc2UgQnJrYXd5IDEzLTE1IEluIEJvbHQgQ2lyY2xlBk40AAAERUFDSAgNEEqZrxj00wgIDYCsX0cCYNoIAAoACgAKAW4IAAASAAAAQhkAAAAAAAAGTzQAAAg2NTcuMDIxMAZQNAAAAjAzBlE0AAAyVHJhbnNmb3JtZXIgQmFzZXMgQnJlYWthd2F5IDE1LTE3IEluY2ggQm9sdCBDaXJjbGUGUjQAACdUcmFuc2YgQmFzZSBCcmthd3kgMTUtMTcgSW4gQm9sdCBDaXJjbGUGUzQAAARFQUNICA1qrJuvGPTTCAgNAF9GVgJg2ggACgAKAAoBbwgAABIAAABDGQAAAAAAAAZUNAAACDY1Ny4wMjU1BlU0AAACMDMGVjQAADNUcmFuc2Zvcm1lciBCYXNlcyBCcmVha2F3YXkgMTEgMS8yLUluY2ggQm9sdCBDaXJjbGUGVzQAAChUcmFucyBCYXNlIEJya3d5IDExIDEvMi1JbmNoIEJvbHQgQ2lyY2xlBlg0AAAERUFDSAgNzg6erxj00wgIDYA+XmYCYNoIAAoACgAKAXAIAAASAAAAvi0AAAAAAAAGWTQAAAg2NTcuMDMwNQZaNAAAAjAzBls0AAAMUG9sZXMgVHlwZSAyBlw0AAAMUG9sZXMgVHlwZSAyBl00AAAERUFDSAgNPEzp4Bj00wgIDQAednYCYNoIAAoACgAKAXEIAAASAAAAvy0AAAAAAAAGXjQAAAg2NTcuMDMxMAZfNAAAAjAzBmA0AAAMUG9sZXMgVHlwZSAzBmE0AAAMUG9sZXMgVHlwZSAzBmI0AAAERUFDSAgNvq7r4Bj00wgIDYAcmIACYNoIAAoACgAKAXIIAAASAAAARBkAAAAAAAAGYzQAAAg2NTcuMDMxNQZkNAAAAjAzBmU0AAAMUG9sZXMgVHlwZSA0BmY0AAAMUG9sZXMgVHlwZSA0Bmc0AAAERUFDSAgNHnGgrxj00wgIDYAI+aECYNoIAAoACgAKAXMIAAASAAAAwC0AAAAAAAAGaDQAAAg2NTcuMDMyMQZpNAAAAjAzBmo0AAASUG9sZXMgVHlwZSA1LVN0ZWVsBms0AAASUG9sZXMgVHlwZSA1LVN0ZWVsBmw0AAAERUFDSAgN8BDu4Bj00wgIDQBhfa4CYNoIAAoACgAKAXQIAAASAAAAwS0AAAAAAAAGbTQAAAg2NTcuMDMyMgZuNAAAAjAzBm80AAAVUG9sZXMgVHlwZSA1LUFsdW1pbnVtBnA0AAAVUG9sZXMgVHlwZSA1LUFsdW1pbnVtBnE0AAAERUFDSAgNbCzO4Rj00wgIDYDmMrwCYNoIAAoACgAKAXUIAAASAAAAwi0AAAAAAAAGcjQAAAg2NTcuMDMyNgZzNAAAAjAzBnQ0AAASUG9s</t>
  </si>
  <si>
    <t>ZXMgVHlwZSA2LVN0ZWVsBnU0AAASUG9sZXMgVHlwZSA2LVN0ZWVsBnY0AAAERUFDSAgNbCzO4Rj00wgIDQDimNoCYNoIAAoACgAKAXYIAAASAAAAwy0AAAAAAAAGdzQAAAg2NTcuMDMyNwZ4NAAAAjAzBnk0AAAVUG9sZXMgVHlwZSA2LUFsdW1pbnVtBno0AAAVUG9sZXMgVHlwZSA2LUFsdW1pbnVtBns0AAAERUFDSAgNvI7Q4Rj00wgIDYCUf+kCYNoIAAoACgAKAXcIAAASAAAAQzAAAAAAAAAGfDQAAAg2NTcuMDMzMAZ9NAAAAjAzBn40AAAMUG9sZXMgVHlwZSA3Bn80AAAMUG9sZXMgVHlwZSA3BoA0AAAERUFDSAgN8pVR5xj00wgIDQDA0vQCYNoIAAoACgAKAXgIAAASAAAAxC0AAAAAAAAGgTQAAAg2NTcuMDMzNgaCNAAAAjAzBoM0AAATUG9sZXMgVHlwZSAxNy1TdGVlbAaENAAAE1BvbGVzIFR5cGUgMTctU3RlZWwGhTQAAARFQUNICA1m8dLhGPTTCAgNANwgAwNg2ggACgAKAAoBeQgAABIAAADFLQAAAAAAAAaGNAAACDY1Ny4wMzM3Boc0AAACMDMGiDQAABZQb2xlcyBUeXBlIDE3LUFsdW1pbnVtBok0AAAWUG9sZXMgVHlwZSAxNy1BbHVtaW51bQaKNAAABEVBQ0gIDaJT1eEY9NMICA2AB3QOA2DaCAAKAAoACgF6CAAAEgAAAEkZAAAAAAAABos0AAAINjU3LjAzNDUGjDQAAAIwMwaNNAAADFBvbGVzIFR5cGUgOQaONAAADFBvbGVzIFR5cGUgOQaPNAAABEVBQ0gIDYb6qa8Y9NMICA2Ab/0XA2DaCAAKAAoACgF7CAAAEgAAAPg2AAAAAAAABpA0AAAINjU3LjAzNDYGkTQAAAIwMwaSNAAAGFBvbGVzIFR5cGUgOS1PdmVyIEhlaWdodAaTNAAAGFBvbGVzIFR5cGUgOS1PdmVyIEhlaWdodAaUNAAABEVBQ0gIDcD9zKDjxtUICA0Abh8iA2DaCAAKAAoACgF8CAAAEgAAAK03AAAAAAAABpU0AAAINjU3LjAzNDcGljQAAAIwMwaXNAAAFFBvbGVzIFR5cGUgOS1TcGVjaWFsBpg0AAAUUG9sZXMgVHlwZSA5LVNwZWNpYWwGmTQAAARFQUNICA1oxquSHwbYCAgNAAPaLANg2ggACgAKAAoBfQgAABIAAABKGQAAAAAAAAaaNAAACDY1Ny4wMzUwBps0AAACMDMGnDQAAA1Qb2xlcyBUeXBlIDEwBp00AAANUG9sZXMgVHlwZSAxMAaeNAAABEVBQ0gIDTq/rq8Y9NMICA2ALi04A2DaCAAKAAoACgF+CAAAEgAAAPk2AAAAAAAABp80AAAINjU3LjAzNTEGoDQAAAIwMwahNAAAGVBvbGVzIFR5cGUgMTAtT3ZlciBIZWlnaHQGojQAABlQb2xlcyBUeXBlIDEwLU92ZXIgSGVpZ2h0BqM0AAAERUFDSAgN/t1dHeXG1QgIDYBphUADYNoIAAoACgAKAX8IAAASAAAArjcAAAAAAAAGpDQAAAg2NTcuMDM1MgalNAAAAjAzBqY0AAAVUG9sZXMgVHlwZSAxMC1TcGVjaWFsBqc0AAAVUG9sZXMgVHlwZSAxMC1TcGVjaWFsBqg0AAAERUFDSAgN7D+Zpx8G2AgIDYBYok0DYNoIAAoACgAKAYAIAAASAAAAny4AAAAAAAAGqTQAAAg2NTcuMDM1NQaqNAAAAjAzBqs0AAANUG9sZXMgVHlwZSAxMgasNAAADVBvbGVzIFR5cGUgMTIGrTQAAARFQUNICA0qE77jGPTTCAgNgBqOWQNg2ggACgAKAAoBgQgAABIAAAD7NgAAAAAAAAauNAAACDY1Ny4wMzU2Bq80AAACMDMGsDQAABlQb2xlcyBUeXBlIDEyLU92ZXIgSGVpZ2h0BrE0AAAZUG9sZXMgVHlwZSAxMi1PdmVyIEhlaWdodAayNAAABEVBQ0gIDWqzB1/lxtUICA0ARuFkA2DaCAAKAAoACgGCCAAAEgAAAKAuAAAAAAAABrM0AAAINjU3LjAzNjAGtDQAAAIwMwa1NAAADVBvbGVzIFR5cGUgMTMGtjQAAA1Qb2xlcyBUeXBlIDEzBrc0AAAERUFDSAgN3tfC4xj00wgIDQCuam4DYNoIAAoACgAKAYMIAAASAAAA/DYAAAAAAAAGuDQAAAg2NTcuMDM2MQa5NAAAAjAzBro0AAAZUG9sZXMgVHlwZSAxMy1PdmVyIEhlaWdodAa7NAAAGVBvbGVzIFR5cGUgMTMtT3ZlciBIZWlnaHQGvDQAAARFQUNICA1SOzGn5cbVCAgNABb0dwNg2ggACgAKAAoBhAgAABIAAABEMAAAAAAAAAa9NAAACDY1Ny4wMzc1Br40AAACMDMGvzQAAAxQb2xlcyBUeXBlIEEGwDQAAAxQb2xlcyBUeXBlIEEGwTQAAARFQUNICA1C+FPnGPTTCAgNgJuphQNg2ggACgAKAAoBhQgAABIAAABFMAAAAAAAAAbCNAAACDY1Ny4wMzgwBsM0AAACMDMGxDQAAAxQb2xlcyBUeXBlIEUGxTQAAAxQb2xlcyBUeXBlIEUGxjQAAARFQUNICA1C+FPnGPTTCAgNAPQtkgNg2ggACgAKAAoBhggAABIAAACvNwAAAAAAAAbHNAAACDY1Ny4wMzgxBsg0AAACMDMGyTQAAAxQb2xlcyBUeXBlIEYGyjQAAAxQb2xlcyBUeXBlIEYGyzQAAARFQUNICA0sJGvAHwbYCAgNALYZngNg2ggACgAKAAoBhwgAABIAAABLGQAAAAAAAAbMNAAACDY1Ny4wNDA1Bs00AAACMDMGzjQAAChUcmFmZmljIFNpZ25hbCBTdGFuZGFyZHMgQWx1bWludW0gMy41LUZUBs80AAAoVHJhZmZpYyBTaWduYWwgU3RhbmRhcmRzIEFsdW1pbnVtIDMuNS1GVAbQNAAABEVBQ0gIDTq/rq8Y9NMICA0AHqOnA2DaCAAKAAoACgGICAAAEgAAAEwZAAAAAAAABtE0AAAINjU3LjA0MTAG0jQAAAIwMwbTNAAAJlRyYWZmaWMgU2lnbmFsIFN0YW5kYXJkcyBBbHVtaW51bSA5LUZUBtQ0AAAmVHJhZmZpYyBTaWduYWwgU3RhbmRhcmRzIEFsdW1pbnVtIDktRlQG1TQAAARFQUNICA2UIbGvGPTTCAgNgO+TsANg2ggACgAKAAoBiQgAABIAAABNGQAAAAAAAAbWNAAACDY1Ny4wNDE1Btc0AAACMDMG2DQAACdUcmFmZmljIFNpZ25hbCBTdGFuZGFyZHMgQWx1bWludW0gMTEtRlQG2TQAACdUcmFmZmljIFNpZ25hbCBTdGFuZGFyZHMgQWx1bWludW0gMTEtRlQG2jQAAARFQUNICA3ug7OvGPTTCAgNAMGEuQNg2ggACgAKAAoBiggAABIAAABOGQAAAAAAAAbbNAAACDY1Ny4wNDIwBtw0AAACMDMG3TQAACdUcmFmZmljIFNpZ25hbCBTdGFuZGFyZHMgQWx1bWludW0gMTMtRlQG3jQAACdUcmFmZmljIFNpZ25hbCBTdGFuZGFyZHMgQWx1bWludW0gMTMtRlQG3zQAAARFQUNICA1S5rWvGPTTCAgNACkOwwNg2ggACgAKAAoBiwgAABIAAABPGQAAAAAAAAbgNAAACDY1Ny4wNDI1BuE0AAACMDMG4jQAACdUcmFmZmljIFNpZ25hbCBTdGFuZGFyZHMgQWx1bWludW0gMTUtRlQG4zQAACdUcmFmZmljIFNpZ25hbCBTdGFuZGFyZHMgQWx1bWludW0gMTUtRlQG5DQAAARFQUNICA2iSLivGPTTCAgNgIGSzwNg2ggACgAKAAoBjAgAABIAAABQGQAAAAAAAAblNAAACDY1Ny4wNDMwBuY0AAACMDMG5zQAACdUcmFmZmljIFNpZ25hbCBTdGFuZGFyZHMgQWx1bWludW0gMTAtRlQG6DQAACdUcmFmZmljIFNpZ25hbCBTdGFuZGFyZHMgQWx1bWludW0gMTAtRlQG6TQAAARFQUNICA38qrqvGPTTCAgNgBZN2gNg2ggACgAKAAoBjQgAABIAAABRGQAAAAAAAAbqNAAACDY1Ny4wNTE1Bus0AAACMDMG7DQAABNNb25vdHViZSBBcm1zIDE1LUZUBu00AAATTW9ub3R1YmUgQXJtcyAxNS1GVAbuNAAABEVBQ0gIDY4Mva8Y9NMICA2AjP3qA2DaCAAKAAoACgGOCAAAEgAAAFIZAAAAAAAABu80AAAINjU3LjA1MjAG8DQAAAIwMwbxNAAAE01vbm90dWJlIEFybXMgMjAtRlQG8jQAABNNb25vdHViZSBBcm1zIDIwLUZUBvM0AAAERUFDSAgN6G6/rxj00wgIDYD0hvQDYNoIAAoACgAKAY8IAAASAAAAUxkAAAAAAAAG9DQAAAg2NTcuMDUyNQb1NAAAAjAzBvY0AAATTW9ub3R1YmUgQXJtcyAyNS1GVAb3NAAAE01vbm90dWJlIEFybXMgMjUtRlQG+DQAAARFQUNICA1C0cGvGPTTCAgNAMZ3/QNg2ggACgAKAAoBkAgAABIAAABUGQAAAAAAAAb5NAAACDY1Ny4wNTMwBvo0AAACMDMG+zQAABNNb25vdHViZSBBcm1zIDMwLUZUBvw0AAATTW9ub3R1YmUgQXJtcyAzMC1GVAb9NAAABEVBQ0gIDULRwa8Y9NMICA0AAdAFBGDaCAAKAAoACgGRCAAAEgAAAFUZAAAAAAAABv40AAAINjU3LjA1MzUG/zQAAAIwMwYANQAAE01vbm90dWJlIEFybXMgMzUtRlQGATUAABNNb25vdHViZSBBcm1zIDM1LUZUBgI1AAAERUFDSAgN9pXGrxj00wgIDYD/8Q8EYNoIAAoACgAKAZIIAAASAAAAsDcAAAAAAAAGAzUAAAg2NTcuMDUzNgYENQAAAjAzBgU1AAAbTW9ub3R1YmUgQXJtcyAzNS1GVC1TcGVjaWFsBgY1AAAbTW9ub3R1YmUgQXJtcyAzNS1GVC1TcGVjaWFsBgc1AAAERUFDSAgNeOlE7h8G2AgIDYDB3RsEYNoIAAoACgAKAZMIAAASAAAAMRkAAAAAAAAGCDUAAAg2NTcuMDU0MAYJNQAAAjAzBgo1AAATTW9ub3R1YmUgQXJtcyA0MC1GVAYLNQAAE01vbm90dWJlIEFybXMgNDAtRlQGDDUAAARFQUNICA3KhnWvGPTTCAgNgClnJQRg2ggACgAKAAoBlAgAABIAAACxNwAAAAAAAAYNNQAACDY1Ny4wNTQxBg41AAACMDMGDzUAABtNb25vdHViZSBBcm1zIDQwLUZULVNwZWNpYWwGEDUAABtNb25vdHViZSBBcm1zIDQwLUZULVNwZWNpYWwGETUAAARFQUNICA2KvqwSIAbYCAgNACiJLwRg2ggACgAKAAoBlQgAABIAAACqGAAAAAAAAAYSNQAACDY1Ny4wNTQ1BhM1AAACMDMGFDUAABNNb25vdHViZSBBcm1zIDQ1LUZUBhU1AAATTW9ub3R1YmUgQXJtcyA0NS1GVAYWNQAABEVBQ0gIDdQyXK4Y9NMICA0AY+E3BGDaCAAKAAoACgGWCAAAEgAAALI3AAAAAAAABhc1AAAINjU3LjA1NDYGGDUAAAIwMwYZNQAAG01vbm90dWJlIEFybXMgNDUtRlQtU3BlY2lhbAYaNQAAG01vbm90dWJlIEFybXMgNDUtRlQtU3BlY2lhbAYbNQAABEVBQ0gIDcDGLi8gBtgICA2AjjRDBGDaCAAKAAoACgGXCAAAEgAAAKsYAAAAAAAABhw1AAAINjU3LjA1NTAGHTUAAAIwMwYeNQAAE01vbm90dWJlIEFybXMgNTAtRlQGHzUAABNNb25vdHViZSBBcm1zIDUwLUZUBiA1AAAERUFDSAgNOJVerhj00wgIDQBgJUwEYNoIAAoACgAKAZgIAAASAAAArBgAAAAAAAAGITUAAAg2NTcuMDU1NQYiNQAAAjAzBiM1AAATTW9ub3R1YmUgQXJtcyA1NS1GVAYkNQAAE01vbm90dWJlIEFybXMgNTUtRlQGJTUAAARFQUNICA2692CuGPTTCAgNAMiuVQRg2ggACgAKAAoBmQgAABIAAADGLQAAAAAAAAYmNQAACDY1Ny4wNTg1Bic1AAACMDMGKDUAABNUcm9tYm9uZSBBcm1zIDE1LUZUBik1AAATVHJvbWJvbmUgQXJtcyAxNS1GVAYqNQAABEVBQ0gIDdS11+EY9NMICA2AIDNiBGDaCAAKAAoACgGaCAAAEgAAAAUuAAAAAAAABis1AAAINjU3LjA1OTAGLDUAAAIwMwYtNQAAE1Ryb21ib25lIEFybXMgMjAtRlQGLjUAABNUcm9tYm9uZSBBcm1zIDIwLUZUBi81AAAERUFDSAgNKOlt4hj00wgIDYCIvGsEYNoIAAoACgAKAZsIAAASAAAAxy0AAAAAAAAGMDUAAAg2NTcuMDU5NQYxNQAAAjAzBjI1AAATVHJvbWJvbmUgQXJtcyAyNS1GVAYzNQAAE1Ryb21ib25lIEFybXMgMjUtRlQGNDUAAARFQUNICA0kGNrhGPTTCAgNAOFAeARg2ggACgAKAAoBnAgAABIAAACtGAAAAAAAAAY1NQAACDY1Ny4wNjA1BjY1AAACMDMGNzUAADJMdW1pbmFpcmUgQXJtcyBTaW5nbGUgTWVtYmVyIDQgMS8yLUluY2ggQ2xhbXAgNC1GVAY4NQAAKEx1bSBBcm1zIFNpbmdsIE1lbWJyIDQgMS8yLUluIENsYW1wIDQtRlQGOTUAAARFQUNICA0UWmOuGPTTCAgNgDnFhARg2ggACgAKAAoBnQgAABIAAABeMwAAAAAAAAY6NQAACDY1Ny4wNjA5Bjs1AAACMDMGPDUAAC5MdW1pbmFpcmUgQXJtcyBTaW5nbGUgTWVtYmVyIDQtSW5jaCBDbGFtcCA2LUZUBj01AAAoTG1uYWlyIEFybSBTaW5nbCBNZW1iciA0LUluY2ggQ2xhbXAgNi1GVAY+NQAABEVBQ0gIDdYLU/AY9NMICA0AZRiQBGDaCAAKAAoACgGeCAAAEgAAAK4YAAAAAAAABj81AAAINjU3LjA2MTAGQDUAAAIwMwZBNQAAMkx1bWluYWlyZSBBcm1zIFNpbmdsZSBNZW1iZXIgNCAxLzItSW5jaCBDbGFtcCA2LUZUBkI1AAAoTHVtIEFybXMgU2luZ2wgTWVtYnIgNCAxLzItSW4gQ2xhbXAgNi1GVAZDNQAABEVBQ0gIDTy8Za4Y9NMICA2AkGubBGDaCAAKAAoACgGfCAAAEgAAAF8zAAAAAAAABkQ1AAAINjU3LjA2MTQGRTUAAAIwMwZGNQAALkx1bWluYWlyZSBBcm1zIFNpbmdsZSBNZW1iZXIgNC1JbmNoIENsYW1wIDgtRlQGRzUAAChMbW5haXIgQXJtIFNpbmdsIE1lbWJyIDQtSW5jaCBDbGFtcCA4LUZUBkg1AAAERUFDSAgN9G1V8Bj00wgIDQBwg6sEYNoIAAoACgAKAaAIAAASAAAArxgAAAAAAAAGSTUAAAg2NTcuMDYxNQZKNQAAAjAzBks1AAAyTHVtaW5haXJlIEFybXMgU2luZ2xlIE1lbWJlciA0IDEvMi1JbmNoIENsYW1wIDgtRlQGTDUAAChMdW0gQXJtcyBTaW5nbCBNZW1iciA0IDEvMi1JbiBDbGFtcCA4LUZUBk01AAAERUFDSAgNlh5orhj00wgIDQAyb7cEYNoIAAoACgAKAaEIAAASAAAAsBgAAAAAAAAGTjUAAAg2NTcuMDYyMAZPNQAAAjAzBlA1AAAuTHVtaW5haXJlIEFybXMgU2luZ2xlIE1lbWJlciA2LUluY2ggQ2xhbXAgNC1GVAZRNQAAJkx1bSBBcm1zIFNpbmdsZSBNZW1iZXIgNi1JbiBDbGFtcCA0LUZUBlI1AAAERUFDSAgNBIFqrhj00wgIDQB4MtsEYNoIAAoACgAKAaIIAAASAAAAsRgAAAAAAAAGUzUAAAg2NTcuMDYyNQZUNQAAAjAzBlU1AAAuTHVtaW5haXJlIEFybXMgU2luZ2xlIE1lbWJlciA2LUluY2ggQ2xhbXAgNi1GVAZWNQAAJkx1bSBBcm1zIFNpbmdsZSBNZW1iZXIgNi1JbiBDbGFtcCA2LUZUBlc1AAAERUFDSAgNSuNsrhj00wgIDQDgu+QEYNoIAAoACgAKAaMIAAASAAAAshgAAAAAAAAGWDUAAAg2NTcuMDYzMAZZNQAAAjAzBlo1AAAuTHVtaW5haXJlIEFybXMgU2luZ2xlIE1lbWJlciA2LUluY2ggQ2xhbXAgOC1GVAZbNQAAJkx1bSBBcm1zIFNpbmdsZSBNZW1iZXIgNi1JbiBDbGFtcCA4LUZUBlw1AAAERUFDSAgNpEVvrhj00wgIDQAmfwgFYNoIAAoACgAKAaQIAAASAAAAmDAAAAAAAAAGXTUAAAg2NTcuMDYzNQZeNQAAAjAzBl81AAAvTHVtaW5haXJlIEFybXMgU2luZ2xlIE1lbWJlciA2LUluY2ggQ2xhbXAgMTAtRlQGYDUAACdMdW0gQXJtcyBTaW5nbGUgTWVtYmVyIDYtSW4gQ2xhbXAgMTAtRlQGYTUAAARFQUNICA2sAgLoGPTTCAgNgCShEgVg2ggACgAKAAoBpQgAABIAAACZMAAAAAAAAAZiNQAACDY1Ny4wNjQwBmM1AAACMDMGZDUAAC9MdW1pbmFpcmUgQXJtcyBTaW5nbGUgTWVtYmVyIDYtSW5jaCBDbGFtcCAxNS1GVAZlNQAAJ0x1bSBBcm1zIFNpbmdsZSBNZW1iZXIgNi1JbiBDbGFtcCAxNS1GVAZmNQAABEVBQ0gIDWDHBugY9NMICA2AQO8gBWDaCAAKAAoACgGmCAAAEgAAAGAzAAAAAAAABmc1AAAINjU3LjA3MDQGaDUAAAIwMwZpNQAALEx1bWluYWlyZSBBcm1zIFRydXNzIFR5cGUgNC1JbmNoIENsYW1wIDEwLUZUBmo1AAAoTG1uYWlyIEFybSBUcnVzcyBUeXBlIDQtSW5jaCBDbGFtcCAxMC1GVAZrNQAABEVBQ0gIDU7QV/AY9NMICA0AemkzBWDaCAAKAAoACgGnCAAAEgAAALMYAAAAAAAABmw1AAAINjU3LjA3MDUGbTUAAAIwMwZuNQAAMEx1bWluYWlyZSBBcm1zIFRydXNzIFR5cGUgNCAxLzItSW5jaCBDbGFtcCAxMC1GVAZvNQAAKEx1bSBBcm1zIFRydXNzIFR5cGUgNCAxLzItSW4gQ2xhbXAgMTAtRlQGcDUAAARFQUNICA2kRW+uGPTTCAgNgGeoSgVg2ggACgAKAAoBqAgAABIAAABhMwAAAAAAAAZxNQAACDY1Ny4wNzA5BnI1AAACMDMGczUAACxMdW1pbmFpcmUgQXJtcyBUcnVzcyBUeXBlIDQtSW5jaCBDbGFtcCAxMi1GVAZ0NQAAKExtbmFpciBBcm0gVHJ1c3MgVHlwZSA0LUluY2ggQ2xhbXAgMTItRlQGdTUAAARFQUNICA2eMlrwGPTTCAgNAJP7VQVg2ggACgAKAAoBqQgAABIAAAC0GAAAAAAAAAZ2NQAACDY1Ny4wNzEwBnc1AAACMDMGeDUAADBMdW1pbmFpcmUgQXJtcyBUcnVzcyBUeXBlIDQgMS8yLUluY2ggQ2xhbXAgMTItRlQGeTUAAChMdW0gQXJtcyBUcnVzcyBUeXBlIDQgMS8yLUluIENsYW1wIDEyLUZUBno1AAAERUFDSAgNMKhxrhj00wgIDQAotmAFYNoIAAoACgAKAaoIAAASAAAAYjMAAAAAAAAGezUAAAg2NTcuMDcxNAZ8NQAAAjAzBn01AAAsTHVtaW5haXJlIEFybXMgVHJ1c3MgVHlwZSA0LUluY2ggQ2xhbXAgMTUtRlQGfjUAAChMbW5haXIgQXJtIFRydXNzIFR5cGUgNC1JbmNoIENsYW1wIDE1LUZUBn81AAAERUFDSAgNApVc8Bj00wgIDYD5pmkFYNoIAAoACgAKAasIAAASAAAAtRgAAAAAAAAGgDUAAAg2NTcuMDcxNQaBNQAAAjAzBoI1AAAwTHVtaW5haXJlIEFybXMgVHJ1c3MgVHlwZSA0IDEvMi1JbmNoIENsYW1wIDE1LUZUBoM1AAAoTHVtIEFybXMgVHJ1c3MgVHlwZSA0IDEvMi1JbiBDbGFtcCAxNS1GVAaENQAABEVBQ0gIDWwKdK4Y9NMICA0A+MhzBWDaCAAKAAoACgGsCAAAEgAAALYYAAAAAAAABoU1AAAINjU3LjA3MjAGhjUAAAIwMwaHNQAALEx1bWluYWlyZSBBcm1zIFRydXNzIFR5cGUgNi1JbmNoIENsYW1wIDIwLUZUBog1AAAkTHVtIEFybXMgVHJ1c3MgVHlwZSA2LUluIENsYW1wIDIwLUZUBok1AAAERUFDSAgNvGx2rhj00wgIDQAUF4IFYNoIAAoACgAKAa0IAAASAAAAtxgAAAAAAAAGijUAAAg2NTcuMDcyNQaLNQAAAjAzBow1AAAsTHVtaW5haXJlIEFybXMgVHJ1c3MgVHlwZSA2LUluY2ggQ2xhbXAgMTUtRlQGjTUAACZMdW0gQXJtcyBUcnVzcyBUeXBlIDYtSW5jaCBDbGFtcCAxNS1GVAaONQAABEVBQ0gIDRbPeK4Y9NMICA0AqdGMBWDaCAAKAAoACgGuCAAAEgAAALgYAAAAAAAABo81AAAINjU3LjA3MzAGkDUAAAIwMwaRNQAALEx1bWluYWlyZSBBcm1zIFRydXNzIFR5cGUgNi1JbmNoIENsYW1wIDEyLUZUBpI1AAAkTHVtIEFybXMgVHJ1c3MgVHlwZSA2LUluIENsYW1wIDEyLUZUBpM1AAAERUFDSAgNcDF7rhj00wgIDQA+jJcFYNoIAAoACgAKAa8IAAASAAAAuRgAAAAAAAAGlDUAAAg2NTcuMDczNQaVNQAAAjAzBpY1AAAsTHVtaW5haXJlIEFybXMgVHJ1c3MgVHlwZSA2LUluY2ggQ2xhbXAgMTAtRlQGlzUAACZMdW0gQXJtcyBUcnVzcyBUeXBlIDYtSW5jaCBDbGFtcCAxMC1GVAaYNQAABEVBQ0gIDcqTfa4Y9NMICA0AeeSfBWDaCAAKAAoACgGwCAAAEgAAAK8tAAAAAAAABpk1AAAINjU3LjA4MDYGmjUAAAIwMwabNQAAGUx1bWluYWlyZSBBcm1zIFN0ZWVsIDYtRlQGnDUAABlMdW1pbmFpcmUgQXJtcyBTdGVlbCA2LUZUBp01AAAERUFDSAgNUOvH4Bj00wgIDQCVMq4FYNoIAAoACgAKAbEIAAASAAAAsC0AAAAAAAAGnjUAAAg2NTcuMDgwOAafNQAAAjAzBqA1AAAZTHVtaW5haXJlIEFybXMgU3RlZWwgOC1GVAahNQAAGUx1bWluYWlyZSBBcm1zIFN0ZWVsIDgtRlQGojUAAARFQUNICA20TcrgGPTTCAgNAP27twVg2ggACgAKAAoBsggAABIAAACxLQAAAAAAAAajNQAACDY1Ny4wODEwBqQ1AAACMDMGpTUAABpMdW1pbmFpcmUgQXJtcyBTdGVlbCAxMC1GVAamNQAAGkx1bWluYWlyZSBBcm1zIFN0ZWVsIDEwLUZUBqc1AAAERUFDSAgNtE3K4Bj00wgIDQBlRcEFYNoIAAoACgAKAbMIAAASAAAAsi0AAAAAAAAGqDUAAAg2NTcuMDgxMgapNQAAAjAzBqo1AAAaTHVtaW5haXJlIEFybXMgU3RlZWwgMTItRlQGqzUAABpMdW1pbmFpcmUgQXJtcyBTdGVlbCAxMi1GVAasNQAABEVBQ0gIDV4Sz+AY9NMICA2ACQXJBWDaCAAKAAoACgG0CAAAEgAAALctAAAAAAAABq01AAAINjU3LjA4MTUGrjUAAAIwMwavNQAAGkx1bWluYWlyZSBBcm1zIFN0ZWVsIDE1LUZUBrA1AAAaTHVtaW5haXJlIEFybXMgU3RlZWwgMTUtRlQGsTUAAARFQUNICA3Gm9jgGPTTCAgNAAgn0wVg2ggACgAKAAoBtQgAABIAAACzNwAAAAAAAAayNQAACDY1Ny4wODIwBrM1AAACMDMGtDUAAC1MdW1pbmFpcmUgQXJtcyBTdGVlbCBUeXBlIDEwIFBvbGUgQ2xhbXAgMTUtRlQGtTUAACdMdW0gQXJtcyBTdGVlbCBUeXBlIDEwIFBvbGUgQ2xhbXAgMTUtRlQGtjUAAARFQUNICA06w85xIQbYCAgNAPdD4AVg2ggACgAKAAoBtggAABIAAAC0NwAAAAAAAAa3NQAACDY1Ny4wODI1Brg1AAACMDMGuTUAAC1MdW1pbmFpcmUgQXJtcyBTdGVlbCBUeXBlIDEzIFBvbGUgQ2xhbXAgMTUtRlQGujUAACdMdW0gQXJtcyBTdGVlbCBUeXBlIDEzIFBvbGUgQ2xhbXAgMTUtRlQGuzUAAARFQUNICA0mnd6CIQbYCAgNAIz+6gVg2ggACgAKAAoBtwgAABIAAAA2OAAAAAAAAAa8NQAACDY1Ny4wODMwBr01AAACMDMGvjUAADVMdW1pbmFpcmUgQXJtcyBTdGVlbCBUeXBlIDEwIFNwZWNpYWwgUG9sZSBDbGFtcCAxNS1GVAa/NQAAKEx1bWluYWlyZSBBcm0gU3RlZWwgVHlwZSAxMCBTcGVjIFBvbCBDbHAGwDUAAARFQUNICA3A4gVwgC7aCAgNgEyRr2Qy2ggACgAKAAoBuAgAABIAAAC8NgAAAAAAAAbBNQAACDY1OC4wMTcwBsI1AAACMDMGwzUAAB1UcmFmZmljIFNpZ25hbCBGYWNlIDFTIDgtSW5jaAbENQAAHVRyYWZmaWMgU2lnbmFsIEZhY2UgMVMgOC1JbmNoBsU1AAAERUFDSAgN4hPSPTek1AgIDQDg6BUGYNoIAAoACgAKAbkIAAASAAAAvTYAAAAAAAAGxjUAAAg2NTguMDE3MQbHNQAAAjAzBsg1AAAeVHJhZmZpYyBTaWduYWwgRmFjZSAxUyAxMi1JbmNoBsk1AAAeVHJhZmZpYyBTaWduYWwgRmFjZSAxUyAxMi1JbmNoBso1AAAERUFDSAgN6vOqWTek1AgIDYA4bSIGYNoIAAoACgAKAboIAAASAAAA1DYAAAAAAAAGyzUAAAg2NTguMDE3MgbMNQAAAjAzBs01AAAeVHJhZmZpYyBTaWduYWwgRmFjZSAyUyAxMi1JbmNoBs41AAAeVHJhZmZpYyBTaWduYWwgRmFjZSAyUyAxMi1JbmNoBs81AAAERUFDSAgNog2nzj+k1AgIDQAKXisGYNoIAAoACgAKAbsIAAASAAAAvjYAAAAAAAAG0DUAAAg2NTguMDE3MwbRNQAAAjAzBtI1AAAeVHJhZmZpYyBTaWduYWwgRmFjZSAzUyAxMi1JbmNoBtM1AAAeVHJhZmZpYyBTaWduYWwgRmFjZSAzUyAxMi1JbmNoBtQ1AAAERUFDSAgNyP2K0jek1AgIDQDMSTcGYNoIAAoACgAKAbwIAAASAAAAvzYAAAAAAAAG1TUAAAg2NTguMDE3NAbWNQAAAjAzBtc1AAAeVHJhZmZpYyBTaWduYWwgRmFjZSA0UyAxMi1JbmNoBtg1AAAeVHJhZmZpYyBTaWduYWwgRmFjZSA0UyAxMi1JbmNoBtk1AAAERUFDSAgNRO60pDik1AgIDYCdOkAGYNoIAAoACgAKAb0IAAASAAAAwDYAAAAAAAAG2jUAAAg2NTguMDE3NQbbNQAAAjAzBtw1AAAeVHJhZmZpYyBTaWduYWwgRmFjZSA1UyAxMi1JbmNoBt01AAAeVHJhZmZpYyBTaWduYWwgRmFjZSA1UyAxMi1JbmNoBt41AAAERUFDSAgNzMY9wDik1AgIDYDYkkgGYNoIAAoACgAKAb4IAAASAAAAxxgAAAAAAAAG3zUAAAg2NTguMDQxMgbgNQAAAjAzBuE1AAAeUGVkZXN0cmlhbiBTaWduYWwgRmFjZSAxMi1JbmNoBuI1AAAeUGVkZXN0cmlhbiBTaWduYWwgRmFjZSAxMi1JbmNoBuM1AAAERUFDSAgNMC+arhj00wgIDQAE5lMGYNoIAAoACgAKAb8IAAASAAAAsDMAAAAAAAAG5DUAAAg2NTguMDQxNgblNQAAAjAzBuY1AAAeUGVkZXN0cmlhbiBTaWduYWwgRmFjZSAxNi1JbmNoBuc1AAAeUGVkZXN0cmlhbiBTaWduYWwgRmFjZSAxNi1JbmNoBug1AAAERUFDSAgN0lH88Bj00wgIDYAEP7YGYNoIAAoACgAKAcAIAAASAAAAyBgAAAAAAAAG6TUAAAg2NTguMDUwMAbqNQAAAjAzBus1AAAXUGVkZXN0cmlhbiBQdXNoIEJ1dHRvbnMG7DUAABdQZWRlc3RyaWFuIFB1c2ggQnV0dG9ucwbtNQAABEVBQ0gIDYqRnK4Y9NMICA2AbMi/BmDaCAAKAAoACgHBCAAAEgAAAME2AAAAAAAABu41AAAINjU4LjExMzMG7zUAAAIwMwbwNQAAK1Byb2dyYW1tYWJsZSBUcmFmZmljIFNpZ25hbCBGYWNlIDNTIDEyLUluY2gG8TUAACVQcm9ncm0gVHJhZmZpYyBTaWduYWwgRmFjZSAzUyAxMi1JbmNoBvI1AAAERUFDSAgNmqDszDmk1AgIDYABg8oGYNoIAAoACgAKAcIIAAASAAAAwjYAAAAAAAAG8zUAAAg2NTguMTEzNAb0NQAAAjAzBvU1AAArUHJvZ3JhbW1hYmxlIFRyYWZmaWMgU2lnbmFsIEZhY2UgNFMgMTItSW5jaAb2NQAAJVByb2dybSBUcmFmZmljIFNpZ25hbCBGYWNlIDRTIDEyLUluY2gG9zUAAARFQUNICA18afXrOaTUCAgNgB3R2AZg2ggACgAKAAoBwwgAABIAAADDNgAAAAAAAAb4NQAACDY1OC4xMTM1Bvk1AAACMDMG+jUAACtQcm9ncmFtbWFibGUgVHJhZmZpYyBTaWduYWwgRmFjZSA1UyAxMi1JbmNoBvs1AAAlUHJvZ3JtIFRyYWZmaWMgU2lnbmFsIEZhY2UgNVMgMTItSW5jaAb8NQAABEVBQ0gIDbAMuQo6pNQICA2AWCnhBmDaCAAKAAoACgHECAAAEgAAADc4AAAAAAAABv01AAAINjU4LjUwNzAG/jUAAAIwMwb/NQAAI1NpZ25hbCBNb3VudGluZyBIYXJkd2FyZSAobG9jYXRpb24pBgA2AAAjU2lnbmFsIE1vdW50aW5nIEhhcmR3YXJlIChsb2NhdGlvbikGATYAAARFQUNICA2aCle9gC7aCAgNgJJU02Qy2ggACgEKAAoBxQgAABIAAAAOGAAAAAAAAAYCNgAACDY1OS4wNDAwBgM2AAACMDMGBDYAACFMdW1pbmFpcmVzIEhpZ2ggTWFzdCBMaWdodGluZyBMRUQGBTYAACFMdW1pbmFpcmVzIEhpZ2ggTWFzdCBMaWdodGluZyBMRUQGBjYAAARFQUNICA1yCu2sGPTTCAgNANWqKwdg2ggACgAKAAoBxggAABIAAAA4OAAAAAAAAAYHNgAACDY1OS4wNjAxBgg2AAACMDMGCTYAAB5VbmRlcmRlY2sgTGlnaHRpbmcgKHN0cnVjdHVyZSkGCjYAAB1VbmRlcmRlY2sgTGlnaHRpbmcgKHN0dWN0dXJlKQYLNgAABEVBQ0gIDVwaZQqBLtoICA0AByfuZDLaCAAKAQoACgHHCAAAEgAAAA8YAAAAAAAABgw2AAAINjU5LjA3MDAGDTYAAAIwMwYONgAAFkxpZ2h0aW5nIFVuaXRzIFdhbGt3YXkGDzYAABZMaWdodGluZyBVbml0cyBXYWxrd2F5BhA2AAAERUFDSAgNpGzvrBj00wgIDQDuPE4HYNoIAAoACgAKAcgIAAASAAAA8ywAAAAAAAAGETYAAAg2NTkuMTExNQYSNgAAAjAzBhM2AAAYTHVtaW5haXJlcyBVdGlsaXR5IExFRCBBBhQ2AAAYTHVtaW5haXJlcyBVdGlsaXR5IExFRCBBBhU2AAAERUFDSAgNijsw3xj00wgIDQAKi1wHYNoIAAoACgAKAckIAAASAAAA9CwAAAAAAAAGFjYAAAg2NTkuMTEyMAYXNgAAAjAzBhg2AAAYTHVtaW5haXJlcyBVdGlsaXR5IExFRCBCBhk2AAAYTHVtaW5haXJlcyBVdGlsaXR5IExFRCBCBho2AAAERUFDSAgN+J0y3xj00wgIDQByFGYHYNoIAAoACgAKAcoIAAASAAAA9SwAAAAAAAAGGzYAAAg2NTkuMTEyNQYcNgAAAjAzBh02AAAYTHVtaW5haXJlcyBVdGlsaXR5IExFRCBDBh42AAAYTHVtaW5haXJlcyBVdGlsaXR5IExFRCBDBh82AAAERUFDSAgNUgA13xj00wgIDQDanW8HYNoIAAoACgAKAcsIAAASAAAA9iwAAAAAAAAGIDYAAAg2NTkuMTEzMAYhNgAAAjAzBiI2AAAYTHVtaW5haXJlcyBVdGlsaXR5IExFRCBEBiM2AAAYTHVtaW5haXJlcyBVdGlsaXR5IExFRCBEBiQ2AAAERUFDSAgNmGI33xj00wgIDQDJunwHYNoIAAoACgAKAcwIAAASAAAA9ywAAAAAAAAGJTYAAAg2NTkuMTIwNQYmNgAAAjAzBic2AAAaTHVtaW5haXJlcyBVbmRlcmRlY2sgTEVEIEEGKDYAABpMdW1pbmFpcmVzIFVuZGVyZGVjayBMRUQgQQYpNgAABEVBQ0gIDfzEOd8Y9NMICA0Ai6aIB2DaCAAKAAoACgHNCAAAEgAAAPgsAAAAAAAABio2AAAINjU5LjEyMTAGKzYAAAIwMwYsNgAAGkx1bWluYWlyZXMgVW5kZXJkZWNrIExFRCBCBi02AAAaTHVtaW5haXJlcyBVbmRlcmRlY2sgTEVEIEIGLjYAAARFQUNICA1WJzzfGPTTCAgNAE2SlAdg2ggACgAKAAoBzggAABIAAAD5LAAAAAAAAAYvNgAACDY1OS4xMjE1BjA2AAACMDMGMTYAABpMdW1pbmFpcmVzIFVuZGVyZGVjayBMRUQgQwYyNgAAGkx1bWluYWlyZXMgVW5kZXJkZWNrIExFRCBDBjM2AAAERUFDSAgNVic83xj00wgIDYBLtJ4HYNoIAAoACgAKAc8IAAASAAAALCwAAAAAAAAGNDYAAAg2NTkuMjEyNAY1NgAAAjAzBjY2AAApTGlnaHRpbmcgQ29udHJvbCBDYWJpbmV0cyAxMjAvMjQwIDI0LUluY2gGNzYAACdMaWdodGluZyBDb250cm9sIENhYmluZXRzIDEyMC8yNDAgMjQtSW4GODYAAARFQUNICA3oA3DdGPTTCAgNgGcCrQdg2ggACgAKAAoB0AgAABIAAAAtLAAAAAAAAAY5NgAACDY1OS4yMTMwBjo2AAACMDMGOzYAAClMaWdodGluZyBDb250cm9sIENhYmluZXRzIDEyMC8yNDAgMzAtSW5jaAY8NgAAJ0xpZ2h0aW5nIENvbnRyb2wgQ2FiaW5ldHMgMTIwLzI0MCAzMC1JbgY9NgAABEVBQ0gIDThmct0Y9NMICA2AVh+6B2DaCAAKAAoACgHRCAAAEgAAAC4sAAAAAAAABj42AAAINjU5LjIyMzAGPzYAAAIwMwZANgAAKUxpZ2h0aW5nIENvbnRyb2wgQ2FiaW5ldHMgMjQwLzQ4MCAzMC1JbmNoBkE2AAAnTGlnaHRpbmcgQ29udHJvbCBDYWJpbmV0cyAyNDAvNDgwIDMwLUluBkI2AAAERUFDSAgNksh03Rj00wgIDQDc1McHYNoIAAoACgAKAdIIAAASAAAA/DcAAAAAAAAGQzYAAAo2NTkuNTAwMC5TBkQ2AAACMDMGRTYAADFMYW1wLCBCYWxsYXN0LCBMRUQsIFN3aXRjaCBEaXNwb3NhbCBieSBDb250cmFjdG9yBkY2AAAmTGFtcCwgQmFsbGFzdCwgTEVELCBTd2l0Y2ggRGlzcG9zIENudHIGRzYAAARFQUNICA0Edrvcd8/ZCAgNAPgi1gdg2ggACgAKAAoB0wgAABIAAAD9NwAAAAAAAAZINgAACjY1OS41MTAwLlMGSTYAAAIwMwZKNgAAMUxhbXAsIEJhbGxhc3QsIExFRCwgU3dpdGNoIERpc3Bvc2FsIGJ5IERlcGFydG1lbnQGSzYAACZMYW1wLCBCYWxsYXN0LCBMRUQsIFN3aXRjaCBEaXNwb3MgRHBtdAZMNgAABEVBQ0gIDeSYSQV4z9kICA0A6aNsCWDaCAAKAAoACgHUCAAAEgAAALU3AAAAAAAABk02AAAINjYwLjA1MDAGTjYAAAIwMwZPNgAAJ0hpZ2ggTWFzdCBMb3dlcmluZyBBc3NlbWJseSAoc3RydWN0dXJlKQZQNgAAJ0hpZ2ggTWFzdCBMb3dlcmluZyBBc3NlbWJseSAoc3RydWN0dXJlKQZRNgAABEVBQ0gIDRj19+chBtgICA2APmyNCWDaCAAKAQoACgHVCAAAEgAAADk4AAAAAAAABlI2AAAINjYxLjAxMDEGUzYAAAIwMwZUNgAAMVRlbXBvcmFyeSBUcmFmZmljIFNpZ25hbHMgZm9yIEJyaWRnZXMgKHN0cnVjdHVyZSkGVTYAAChUZW1wIFRyYWZmaWMgU2lnbmxzIGZvciBCcmlkZ2VzIChzdHJ1Y3QpBlY2AAAERUFDSAgNNEDydIEu2ggIDQAZvKVlMtoIAAoBCgAKAdYIAAASAAAAOjgAAAAAAAAGVzYAAAg2NjEuMDIwMQZYNgAAAjAzBlk2AAA2VGVtcG9yYXJ5IFRyYWZmaWMgU2lnbmFscyBmb3IgSW50ZXJzZWN0aW9ucyAobG9jYXRpb24pBlo2AAAnVGVtcCBUcmFmZmljIFNpZ25scyBmb3IgSW50ZXJzZWN0IChsb2MpBls2AAAERUFDSAgN+huJtIEu2ggIDQAkJ8FlMtoIAAoBCgAKAdcIAAASAAAAEBgAAAAAAAAGXDYAAAg2NjEuMDMwMAZdNgAAAjAzBl42AAAKR2VuZXJhdG9ycwZfNgAACkdlbmVyYXRvcnMGYDYAAANEQVkIDfTO8awY9NMICA2ABUvdCWDaCAAKAAoACgHYCAAAEgAAADs4AAAAAAAABmE2AAAINjYxLjA3MDEGYjYAAAIwMwZjNgAAH1RlbXBvcmFyeSBSYW1wIE1ldGVyIChsb2NhdGlvbikGZDYAAB9UZW1wb3JhcnkgUmFtcCBNZXRlciAobG9jYXRpb24pBmU2AAAERUFDSAgNRm7V7IEu2ggIDQDHCNNlMtoIAAoBCgAKAdkIAAASAAAA+iwAAAAAAAAGZjYAAAo2NjIuMTAyNC5TBmc2AAACMDMGaDYAABhSYW1wIENsb3N1cmUgR2F0ZXMgMjQtRlQGaTYAABhSYW1wIENsb3N1cmUgR2F0ZXMgMjQtRlQGajYAAARFQUNICA2miT7fGPTTCAgNgFk1CApg2ggACgAKAAoB2ggAABIAAAAXLQAAAAAAAAZrNgAACjY2Mi4xMDI2LlMGbDYAAAIwMwZtNgAAGFJhbXAgQ2xvc3VyZSBHYXRlcyAyNi1GVAZuNgAAGFJhbXAgQ2xvc3VyZSBHYXRlcyAyNi1GVAZvNgAABEVBQ0gIDWboft8Y9NMICA2AGyEUCmDaCAAKAAoACgHbCAAAEgAAAPssAAAAAAAABnA2AAAKNjYyLjEwMjguUwZxNgAAAjAzBnI2AAAYUmFtcCBDbG9zdXJlIEdhdGVzIDI4LUZUBnM2AAAYUmFtcCBDbG9zdXJlIEdhdGVzIDI4LUZUBnQ2AAAERUFDSAgNCuxA3xj00wgIDYBFlikKYNoIAAoACgAKAdwIAAASAAAA/CwAAAAAAAAGdTYAAAo2NjIuMTAzMC5TBnY2AAACMDMGdzYAABhSYW1wIENsb3N1cmUgR2F0ZXMgMzAtRlQGeDYAABhSYW1wIENsb3N1cmUgR2F0ZXMgMzAtRlQGeTYAAARFQUNICA1kTkPfGPTTCAgNAHHpNApg2ggACgAKAAoB3QgAABIAAAD9LAAAAAAAAAZ6NgAACjY2Mi4xMDMyLlMGezYAAAIwMwZ8NgAAGFJhbXAgQ2xvc3VyZSBHYXRlcyAzMi1GVAZ9NgAAGFJhbXAgQ2xvc3VyZSBHYXRlcyAzMi1GVAZ+NgAABEVBQ0gIDb6wRd8Y9NMICA2Abws/CmDaCAAKAAoACgHeCAAAEgAAAP4sAAAAAAAABn82AAAKNjYyLjEwMzcuUwaANgAAAjAzBoE2AAAYUmFtcCBDbG9zdXJlIEdhdGVzIDM3LUZUBoI2AAAYUmFtcCBDbG9zdXJlIEdhdGVzIDM3LUZUBoM2AAAERUFDSAgNIhNI3xj00wgIDYDXlEgKYNoIAAoACgAKAd8IAAASAAAA/ywAAAAAAAAGhDYAAAo2NjIuMTA0MC5TBoU2AAACMDMGhjYAABhSYW1wIENsb3N1cmUgR2F0ZXMgNDAtRlQGhzYAABhSYW1wIENsb3N1cmUgR2F0ZXMgNDAtRlQGiDYAAARFQUNICA1odUrfGPTTCAgNANa2Ugpg2ggACgAKAAoB4AgAABIAAAAVLQAAAAAAAAaJNgAACjY2Mi42MDIwLlMGijYAAAIwMwaLNgAAIlJhbXAgQ2xvc3VyZSBCYXJyaWNhZGUgUmFjayAyLVVuaXQGjDYAACJSYW1wIENsb3N1cmUgQmFycmljYWRlIFJhY2sgMi1Vbml0Bo02AAAERUFDSAgNTsF33xj00wgIDYCInWEKYNoIAAoACgAKAeEIAAASAAAAFi0AAAAAAAAGjjYAAAo2NjIuNjAzMC5TBo82AAACMDMGkDYAACJSYW1wIENsb3N1cmUgQmFycmljYWRlIFJhY2sgMy1Vbml0BpE2AAAiUmFtcCBDbG9zdXJlIEJhcnJpY2FkZSBSYWNrIDMtVW5pdAaSNgAABEVBQ0gIDQKGfN8Y9NMICA2AheF1CmDaCAAKAAoACgHiCAAAEgAAADw4AAAAAAAABpM2AAAINjcwLjAxMDEGlDYAAAIwMwaVNgAAF0ZpZWxkIFN5c3RlbSBJbnRlZ3JhdG9yBpY2AAAXRmllbGQgU3lzdGVtIEludGVncmF0b3IGlzYAAARFQUNICA38nXUbgi7aCAgNgAgyFWYy2ggACgAKAAoB4wgAABIAAAA9OAAAAAAAAAaYNgAACDY3MC4wMjAxBpk2AAACMDMGmjYAABFJVFMgRG9jdW1lbnRhdGlvbgabNgAAEUlUUyBEb2N1bWVudGF0aW9uBpw2AAAERUFDSAgNIHQm/IIu2ggIDYDKHSFmMtoIAAoACgAKAeQIAAASAAAAERgAAAAAAAAGnTYAAAg2NzEuMDEwMAaeNgAAAjAzBp82AAAeQ29uZHVpdCBIRFBFIDQtRHVjdCAxIDEvNC1JbmNoBqA2AAAeQ29uZHVpdCBIRFBFIDQtRHVjdCAxIDEvNC1JbmNoBqE2AAACTEYIDVgx9KwY9NMICA2AxSzCCmDaCAAKAAoACgHlCAAAEgAAAHYtAAAAAAAABqI2AAAINjcxLjAxMTIGozYAAAIwMwakNgAAGkNvbmR1aXQgSERQRSAxLUR1Y3QgMi1JbmNoBqU2AAAaQ29uZHVpdCBIRFBFIDEtRHVjdCAyLUluY2gGpjYAAAJMRggNHC1H4Bj00wgIDYCHGM4KYNoIAAoACgAKAeYIAAASAAAAdy0AAAAAAAAGpzYAAAg2NzEuMDEyMgaoNgAAAjAzBqk2AAAaQ29uZHVpdCBIRFBFIDItRHVjdCAyLUluY2gGqjYAABpDb25kdWl0IEhEUEUgMi1EdWN0IDItSW5jaAarNgAAAkxGCA2Aj0ngGPTTCAgNAJRh3wpg2ggACgAKAAoB5wgAABIAAAB4LQAAAAAAAAasNgAACDY3MS4wMTMyBq02AAACMDMGrjYAABpDb25kdWl0IEhEUEUgMy1EdWN0IDItSW5jaAavNgAAGkNvbmR1aXQgSERQRSAzLUR1Y3QgMi1JbmNoBrA2AAACTEYIDdDxS+AY9NMICA2Av7TqCmDaCAAKAAoACgHoCAAAEgAAAHktAAAAAAAABrE2AAAINjcxLjAxNDIGsjYAAAIwMwazNgAAGkNvbmR1aXQgSERQRSA0LUR1Y3QgMi1JbmNoBrQ2AAAaQ29uZHVpdCBIRFBFIDQtRHVjdCAyLUluY2gGtTYAAAJMRggNKlRO4Bj00wgIDQDrB/YKYNoIAAoACgAKAekIAAASAAAAEhgAAAAAAAAGtjYAAAg2NzEuMDIwMAa3NgAAAjAzBrg2AAAvQ29uZHVpdCBIRFBFIERpcmVjdGlvbmFsIEJvcmUgNC1EdWN0IDEgMS80LUluY2gGuTYAACVDb25kdWl0IEhEUEUgRGlyIEJvcmUgNC1EdWN0IDEgMS80LUluBro2AAACTEYIDbKT9qwY9NMICA0AgMIAC2DaCAAKAAoACgHqCAAAEgAAAHotAAAAAAAABrs2AAAINjcxLjAyMTIGvDYAAAIwMwa9NgAAK0NvbmR1aXQgSERQRSBEaXJlY3Rpb25hbCBCb3JlIDEtRHVjdCAyLUluY2gGvjYAACFDb25kdWl0IEhEUEUgRGlyIEJvcmUgMS1EdWN0IDItSW4GvzYAAAJMRggNhLZQ4Bj00wgIDQBCrgwLYNoIAAoACgAKAesIAAASAAAAey0AAAAAAAAGwDYAAAg2NzEuMDIyMgbBNgAAAjAzBsI2AAArQ29uZHVpdCBIRFBFIERpcmVjdGlvbmFsIEJvcmUgMi1EdWN0IDItSW5jaAbDNgAAIUNvbmR1aXQgSERQRSBEaXIgQm9yZSAyLUR1Y3QgMi1JbgbENgAAAkxGCA3eGFPgGPTTCAgNAHpKKQtg2ggACgAKAAoB7AgAABIAAAB8LQAAAAAAAAbFNgAACDY3MS4wMjMyBsY2AAACMDMGxzYAACtDb25kdWl0IEhEUEUgRGlyZWN0aW9uYWwgQm9yZSAzLUR1Y3QgMi1JbmNoBsg2AAAhQ29uZHVpdCBIRFBFIERpciBCb3JlIDMtRHVjdCAyLUluBsk2AAACTEYIDTh7VeAY9NMICA0ADwU0C2DaCAAKAAoACgHtCAAAEgAAAH0tAAAAAAAABso2AAAINjcxLjAyNDIGyzYAAAIwMwbMNgAAK0NvbmR1aXQgSERQRSBEaXJlY3Rpb25hbCBCb3JlIDQtRHVjdCAyLUluY2gGzTYAACFDb25kdWl0IEhEUEUgRGlyIEJvcmUgNC1EdWN0IDItSW4GzjYAAAJMRggNOHtV4Bj00wgIDQB3jj0LYNoIAAoACgAKAe4IAAASAAAAzy4AAAAAAAAGzzYAAAg2NzEuMDI0NAbQNgAAAjAzBtE2AAArQ29uZHVpdCBIRFBFIERpcmVjdGlvbmFsIEJvcmUgNC1EdWN0IDQtSW5jaAbSNgAAIUNvbmR1aXQgSERQRSBEaXIgQm9yZSA0LUR1Y3QgNC1JbgbTNgAAAkxGCA0GXSnkGPTTCAgNAAxJSAtg2ggACgAKAAoB7wgAABIAAAATGAAAAAAAAAbUNgAACDY3MS4wMzAwBtU2AAACMDMG1jYAABhGaWJlciBPcHRpYyBDYWJsZSBNYXJrZXIG1zYAABhGaWJlciBPcHRpYyBDYWJsZSBNYXJrZXIG2DYAAARFQUNICA0C9visGPTTCAgNAM40VAtg2ggACgAKAAoB8AgAABIAAAAYGAAAAAAAAAbZNgAACDY3My4wMTA1Bto2AAACMDMG2zYAABpDb21tdW5pY2F0aW9uIFZhdWx0IFR5cGUgMQbcNgAAGkNvbW11bmljYXRpb24gVmF1bHQgVHlwZSAxBt02AAAERUFDSAgNHkQHrRj00wgIDYDafWULYNoIAAoACgAKAfEIAAASAAAA/TUAAAAAAAAG3jYAAAg2NzMuMDExMAbfNgAAAjAzBuA2AAAeQ29tbXVuaWNhdGlvbiBWYXVsdCBUeXBlIFJvdW5kBuE2AAAeQ29tbXVuaWNhdGlvbiBWYXVsdCBUeXBlIFJvdW5kBuI2AAAERUFDSAgNmgkkp9qh1AgIDYAo8LgLYNoIAAoACgAKAfIIAAASAAAA/jUAAAAAAAAG4zYAAAg2NzMuMDIwMAbkNgAAAjAzBuU2AAAYVHJhY2VyIFdpcmUgTWFya2VyIFBvc3RzBuY2AAAYVHJhY2VyIFdpcmUgTWFya2VyIFBvc3RzBuc2AAAERUFDSAgNJCVV1dqh1AgIDQBiassLYNoIAAoACgAKAfMIAAASAAAA/jcAAAAAAAAG6DYAAAo2NzMuMTIwMC5TBuk2AAACMDMG6jYAABlJbnN0YWxsIElUUyBGaWVsZCBDYWJpbmV0Bus2AAAZSW5zdGFsbCBJVFMgRmllbGQgQ2FiaW5ldAbsNgAABEVBQ0gIDUbEgrc/0NkICA2Am+TdC2DaCAAKAAoACgH0CAAAEgAAAP83AAAAAAAABu02AAAKNjczLjEyMjUuUwbuNgAAAjAzBu82AAAcSW5zdGFsbCBQb2xlIE1vdW50ZWQgQ2FiaW5ldAbwNgAAHEluc3RhbGwgUG9sZSBNb3VudGVkIENhYmluZXQG8TYAAARFQUNICA0i+doRQNDZCAgNgACy+wtg2ggACgAKAAoB9QgAABIAAAAZGAAAAAAAAAbyNgAACDY3NC4wMTA2BvM2AAACMDMG9DYAAB5DYWJsZSBJVFMgQ29tbXVuaWNhdGlvbiA2IFBhaXIG9TYAAB5DYWJsZSBJVFMgQ29tbXVuaWNhdGlvbiA2IFBhaXIG9jYAAAJMRggNeKYJrRj00wgIDYAcAAoMYNoIAAoACgAKAfYIAAASAAAAGhgAAAAAAAAG9zYAAAg2NzQuMDExMgb4NgAAAjAzBvk2AAAfQ2FibGUgSVRTIENvbW11bmljYXRpb24gMTIgUGFpcgb6NgAAH0NhYmxlIElUUyBDb21tdW5pY2F0aW9uIDEyIFBhaXIG+zYAAAJMRggN0ggMrRj00wgIDQB1hBYMYNoIAAoACgAKAfcIAAASAAAAGxgAAAAAAAAG/DYAAAg2NzQuMDEyNQb9NgAAAjAzBv42AAAfQ2FibGUgSVRTIENvbW11bmljYXRpb24gMjUgUGFpcgb/NgAAH0NhYmxlIElUUyBDb21tdW5pY2F0aW9uIDI1IFBhaXIGADcAAAJMRggNLGsOrRj00wgIDQByyCoMYNoIAAoACgAKAfgIAAASAAAAHBgAAAAAAAAGATcAAAg2NzQuMDIwMAYCNwAAAjAzBgM3AAAYQ2FibGUgTWljcm93YXZlIERldGVjdG9yBgQ3AAAYQ2FibGUgTWljcm93YXZlIERldGVjdG9yBgU3AAACTEYIDZDNEK0Y9NMICA0AYeU3DGDaCAAKAAoACgH5CAAAEgAAAB0YAAAAAAAABgY3AAAINjc0LjAzMDAGBzcAAAIwMwYINwAADFJlbW92ZSBDYWJsZQYJNwAADFJlbW92ZSBDYWJsZQYKNwAAAkxGCA2QzRCtGPTTCAgNAFACRQxg2ggACgAKAAoB+ggAABIAAAAeGAAAAAAAAAYLNwAACDY3NC4wNDAwBgw3AAACMDMGDTcAAA9SZWluc3RhbGwgQ2FibGUGDjcAAA9SZWluc3RhbGwgQ2FibGUGDzcAAAJMRggN6i8TrRj00wgIDYBOJE8MYNoIAAoACgAKAfsIAAASAAAAHxgAAAAAAAAGEDcAAAg2NzUuMDEwMAYRNwAAAjAzBhI3AAAwSW5zdGFsbCBDb250cm9sbGVyIFJhbXAgTWV0ZXIgUHJvY2Vzc29yIEFzc2VtYmx5BhM3AAAlSW5zdGFsbCBDb250IFJhbXAgTWV0ZXIgUHJvY2Vzc29yIEFzcwYUNwAABEVBQ0gIDXaSFa0Y9NMICA0AendaDGDaCAAKAAoACgH8CAAAEgAAACAYAAAAAAAABhU3AAAINjc1LjAyMDAGFjcAAAIwMwYXNwAALkluc3RhbGwgQ29udHJvbGxlciBEZXRlY3RvciBQcm9jZXNzb3IgQXNzZW1ibHkGGDcAACRJbnN0YWxsIENvbnRyIERldGVjdG9yIFByb2Nlc3NvciBBc3MGGTcAAARFQUNICA2e9BetGPTTCAgNgNL7Zgxg2ggACgAKAAoB/QgAABIAAAAhGAAAAAAAAAYaNwAACDY3NS4wMzAwBhs3AAACMDMGHDcAADZJbnN0YWxsIE1vdW50ZWQgQ29udHJvbGxlciBNaWNyb3dhdmUgRGV0ZWN0b3IgQXNzZW1ibHkGHTcAAChJbnN0YWxsIE1vdW50ZWQgQ250ciBNaWNyb3dhdmUgRGV0IEFzbWJ5Bh43AAAERUFDSAgN7lYarRj00wgIDQCyE3cMYNoIAAoACgAKAf4IAAASAAAAKDMAAAAAAAAGHzcAAAg2NzcuMDEzMAYgNwAAAjAzBiE3AAAZSW5zdGFsbCBDYW1lcmEgUG9sZSAzMC1GVAYiNwAAGUluc3RhbGwgQ2FtZXJhIFBvbGUgMzAtRlQGIzcAAARFQUNICA0A19vvGPTTCAgNAPuShgxg2ggACgAKAAoB/wgAABIAAAApMwAAAAAAAAYkNwAACDY3Ny4wMTUwBiU3AAACMDMGJjcAABlJbnN0YWxsIENhbWVyYSBQb2xlIDUwLUZUBic3AAAZSW5zdGFsbCBDYW1lcmEgUG9sZSA1MC1GVAYoNwAABEVBQ0gIDTI53u8Y9NMICA0AkE2RDGDaCAAKAAoACgEACQAAEgAAACozAAAAAAAABik3AAAINjc3LjAxODAGKjcAAAIwMwYrNwAAGUluc3RhbGwgQ2FtZXJhIFBvbGUgODAtRlQGLDcAABlJbnN0YWxsIENhbWVyYSBQb2xlIDgwLUZUBi03AAAERUFDSAgNjJvg7xj00wgIDQC6wqYMYNoIAAoACgAKAQEJAAASAAAAKBgAAAAAAAAGLjcAAAg2NzcuMDIwMAYvNwAAAjAzBjA3AAAXSW5zdGFsbCBDYW1lcmEgQXNzZW1ibHkGMTcAABdJbnN0YWxsIENhbWVyYSBBc3NlbWJseQYyNwAABEVBQ0gIDWQHK60Y9NMICA0AfK6yDGDaCAAKAAoACgECCQAAEgAAAAYuAAAAAAAABjM3AAAKNjc3LjkwNTAuUwY0NwAAAjAzBjU3AAAuU2FsdmFnZSA1MC1GVCBDYW1lcmEgUG9sZSB3aXRoIExvd2VyaW5nIFN5c3RlbQY2NwAAJVNhbHYgNTAtRlQgQ2FtZXJhIFBvbGUgdy9Mb3dlcmluZyBTeXMGNzcAAARFQUNICA0o6W3iGPTTCAgNAF/bEA1g2ggACgAKAAoBAwkAABIAAAAHLgAAAAAAAAY4NwAACjY3Ny45MDUxLlMGOTcAAAIwMwY6NwAAGlJlbW92aW5nIDUwLUZUIENhbWVyYSBQb2xlBjs3AAAaUmVtb3ZpbmcgNTAtRlQgQ2FtZXJhIFBvbGUGPDcAAARFQUNICA2CS3DiGPTTCAgNgIouHA1g2ggACgAKAAoBBAkAABIAAAAJLgAAAAAAAAY9NwAACjY3Ny45MDgwLlMGPjcAAAIwMwY/NwAAMFNhbHZhZ2UgODAtRm9vdCBDYW1lcmEgUG9sZSB3aXRoIExvd2VyaW5nIFN5c3RlbQZANwAAJVNhbHYgODAtRlQgQ2FtZXJhIFBvbGUgdy9Mb3dlcmluZyBTeXMGQTcAAARFQUNICA1AEHXiGPTTCAgNgB/pJg1g2ggACgAKAAoBBQkAABIAAAAILgAAAAAAAAZCNwAACjY3Ny45MDgxLlMGQzcAAAIwMwZENwAAHFJlbW92aW5nIDgwLUZvb3QgQ2FtZXJhIFBvbGUGRTcAABxSZW1vdmluZyA4MC1Gb290IENhbWVyYSBQb2xlBkY3AAAERUFDSAgNDq5y4hj00wgIDYCHcjANYNoIAAoACgAKAQYJAAASAAAACi4AAAAAAAAGRzcAAAo2NzcuOTIwMC5TBkg3AAACMDMGSTcAABRSZW1vdmluZyBDQ1RWIENhbWVyYQZKNwAAFFJlbW92aW5nIENDVFYgQ2FtZXJhBks3AAAERUFDSAgNkHJ34hj00wgIDYBlrEoNYNoIAAoACgAKAQcJAAASAAAAKRgAAAAAAAAGTDcAAAg2NzguMDAwNgZNNwAAAjAzBk43AAAsSW5zdGFsbCBGaWJlciBPcHRpYyBDYWJsZSBPdXRkb29yIFBsYW50IDYtQ1QGTzcAACdJbnN0YWxsIEZiciBPcHQgQ2FibGUgT3V0ZG9vciBQbGFudCA2Q1QGUDcAAAJMRggNZAcrrRj00wgIDYDKeWgNYNoIAAoACgAKAQgJAAASAAAATiwAAAAAAAAGUTcAAAg2NzguMDAxMgZSNwAAAjAzBlM3AAAtSW5zdGFsbCBGaWJlciBPcHRpYyBDYWJsZSBPdXRkb29yIFBsYW50IDEyLUNUBlQ3AAAoSW5zdGFsbCBGYnIgT3B0IENhYmxlIE91dGRvb3IgUGxhbnQgMTJDVAZVNwAAAkxGCA1CTrzdGPTTCAgNgAXScA1g2ggACgAKAAoBCQkAABIAAACmGAAAAAAAAAZWNwAACDY3OC4wMDI0Blc3AAACMDMGWDcAAC1JbnN0YWxsIEZpYmVyIE9wdGljIENhYmxlIE91dGRvb3IgUGxhbnQgMjQtQ1QGWTcAAChJbnN0YWxsIEZiciBPcHQgQ2FibGUgT3V0ZG9vciBQbGFudCAyNENUBlo3AAACTEYIDcYLVa4Y9NMICA0A18J5DWDaCAAKAAoACgEKCQAAEgAAAKcYAAAAAAAABls3AAAINjc4LjAwMzYGXDcAAAIwMwZdNwAALUluc3RhbGwgRmliZXIgT3B0aWMgQ2FibGUgT3V0ZG9vciBQbGFudCAzNi1DVAZeNwAAKEluc3RhbGwgRmJyIE9wdCBDYWJsZSBPdXRkb29yIFBsYW50IDM2Q1QGXzcAAAJMRggNxgtVrhj00wgIDYACFoUNYNoIAAoACgAKAQsJAAASAAAAqBgAAAAAAAAGYDcAAAg2NzguMDA0OAZhNwAAAjAzBmI3AAAtSW5zdGFsbCBGaWJlciBPcHRpYyBDYWJsZSBPdXRkb29yIFBsYW50IDQ4LUNUBmM3AAAoSW5zdGFsbCBGYnIgT3B0IENhYmxlIE91dGRvb3IgUGxhbnQgNDhDVAZkNwAAAkxGCA0qbleuGPTTCAgNgEuVlA1g2ggACgAKAAoBDAkAABIAAACGFwAAAAAAAAZlNwAACDY3OC4wMDcyBmY3AAACMDMGZzcAAC1JbnN0YWxsIEZpYmVyIE9wdGljIENhYmxlIE91dGRvb3IgUGxhbnQgNzItQ1QGaDcAAChJbnN0YWxsIEZiciBPcHQgQ2FibGUgT3V0ZG9vciBQbGFudCA3MkNUBmk3AAACTEYIDVCc1KoY9NMICA2Asx6eDWDaCAAKAAoACgENCQAAEgAAAFgXAAAAAAAABmo3AAAINjc4LjAwOTYGazcAAAIwMwZsNwAALUluc3RhbGwgRmliZXIgT3B0aWMgQ2FibGUgT3V0ZG9vciBQbGFudCA5Ni1DVAZtNwAAKEluc3RhbGwgRmJyIE9wdCBDYWJsZSBPdXRkb29yIFBsYW50IDk2Q1QGbjcAAAJMRggNjHlwqhj00wgIDQCyQKgNYNoIAAoACgAKAQ4JAAASAAAACy4AAAAAAAAGbzcAAAo2NzguMDEwMC5TBnA3AAACMDMGcTcAAChJbnN0YWxsIE92ZXJoZWFkIEZyZWV3YXkgRE1TIEZ1bGwgTWF0cml4BnI3AAAoSW5zdGFsbCBPdmVyaGVhZCBGcmVld2F5IERNUyBGdWxsIE1hdHJpeAZzNwAABEVBQ0gIDRzVeeIY9NMICA2A3ZOzDWDaCAAKAAoACgEPCQAAEgAAAFkXAAAAAAAABnQ3AAAINjc4LjAxNDQGdTcAAAIwMwZ2NwAALkluc3RhbGwgRmliZXIgT3B0aWMgQ2FibGUgT3V0ZG9vciBQbGFudCAxNDQtQ1QGdzcAAChJbnN0YWwgRmJyIE9wdCBDYWJsZSBPdXRkb29yIFBsYW50IDE0NENUBng3AAACTEYIDdzbcqoY9NMICA2Ack6+DWDaCAAKAAoACgEQCQAAEgAAAFoXAAAAAAAABnk3AAAINjc4LjAyMDAGejcAAAIwMwZ7NwAAHEZpYmVyIE9wdGljIFNwbGljZSBFbmNsb3N1cmUGfDcAABxGaWJlciBPcHRpYyBTcGxpY2UgRW5jbG9zdXJlBn03AAAERUFDSAgNQD51qhj00wgIDYAHCckNYNoIAAoACgAKAREJAAASAAAAWxcAAAAAAAAGfjcAAAg2NzguMDMwMAZ/NwAAAjAzBoA3AAASRmliZXIgT3B0aWMgU3BsaWNlBoE3AAASRmliZXIgT3B0aWMgU3BsaWNlBoI3AAAERUFDSAgNzKB3qhj00wgIDQC679cNYNoIAAoACgAKARIJAAASAAAAXBcAAAAAAAAGgzcAAAg2NzguMDQwMAaENwAAAjAzBoU3AAAXRmliZXIgT3B0aWMgVGVybWluYXRpb24GhjcAABdGaWJlciBPcHRpYyBUZXJtaW5hdGlvbgaHNwAABEVBQ0gIDRwDeqoY9NMICA2A5ULjDWDaCAAKAAoACgETCQAAEgAAAD44AAAAAAAABog3AAAINjc4LjA1MDEGiTcAAAIwMwaKNwAAHENvbW11bmljYXRpb24gU3lzdGVtIFRlc3RpbmcGizcAABxDb21tdW5pY2F0aW9uIFN5c3RlbSBUZXN0aW5nBow3AAAERUFDSAgNYGVuI4Mu2ggIDYAQ4URmMtoIAAoACgAKARQJAAASAAAA/zUAAAAAAAAGjTcAAAg2NzguMDYwMAaONwAAAjAzBo83AAAZSW5zdGFsbCBFdGhlcm5ldCBTd2l0Y2hlcwaQNwAAGUluc3RhbGwgRXRoZXJuZXQgU3dpdGNoZXMGkTcAAARFQUNICA2QOrQD26HUCAgNgKRyAw5g2ggACgAKAAoBFQkAABIAAAAANgAAAAAAAAaSNwAACDY3OC4wNzAwBpM3AAACMDMGlDcAABlJbnN0YWxsIFdpcmVsZXNzIEFudGVubmFzBpU3AAAZSW5zdGFsbCBXaXJlbGVzcyBBbnRlbm5hcwaWNwAABEVBQ0gIDZwI+nTbodQICA0Ao5QNDmDaCAAKAAoACgEWCQAAEgAAAAE2AAAAAAAABpc3AAAINjc4LjA4MDAGmDcAAAIwMwaZNwAAF0luc3RhbGwgQ2VsbHVsYXIgTW9kZW1zBpo3AAAXSW5zdGFsbCBDZWxsdWxhciBNb2RlbXMGmzcAAARFQUNICA2Szlwe3KHUCAgNgPsYGg5g2ggACgAKAAoBFwkAABIAAACzLQAAAAAAAAacNwAACDY5MC4wMTUwBp03AAACMDMGnjcAAA5TYXdpbmcgQXNwaGFsdAafNwAADlNhd2luZyBBc3BoYWx0BqA3AAACTEYIDa500eAY9NMICA2AnvorDmDaCAAKAAoACgEYCQAAEgAAALQtAAAAAAAABqE3AAAINjkwLjAyNTAGojcAAAIwMwajNwAAD1Nhd2luZyBDb25jcmV0ZQakNwAAD1Nhd2luZyBDb25jcmV0ZQalNwAAAkxGCA0S19PgGPTTCAgNAHDrNA5g2ggACgAKAAoBGQkAABIAAADfKwAAAAAAAAamNwAACDcxNS4wNTAyBqc3AAACMDMGqDcAACZJbmNlbnRpdmUgU3RyZW5ndGggQ29uY3JldGUgU3RydWN0dXJlcwapNwAAIkluY2VudGl2ZSBTdHJlbmd0aCBDb25jIFN0cnVjdHVyZXMGqjcAAANET0wIDYIhqtwY9NMICA0A+X5+l63UCAAKAAoACgEaCQAAEgAAACY3AAAAAAAABqs3AAAINzE1LjA2MDMGrDcAAAIwMwatNwAAI0luY2VudGl2ZSBTdHJlbmd0aCBDb25jcmV0ZSBCYXJyaWVyBq43AAAjSW5jZW50aXZlIFN0cmVuZ3RoIENvbmNyZXRlIEJhcnJpZXIGrzcAAANET0wIDSAd0Wpu1NYICA0Af1o6rvTWCAAKAAoACgEbCQAAEgAAANY3AAAAAAAABrA3AAAINzE1LjA3MTUGsTcAAAIwMwayNwAALUluY2VudGl2ZSBGbGV4dXJhbCBTdHJlbmd0aCBDb25jcmV0ZSBQYXZlbWVudAazNwAAJUluY2VudGl2ZSBGbGV4dXJhbCBTdHJlbmd0aCBDb25jIFB2bXQGtDcAAANET0wIDXiaSSBAEdkICA2AIruDSRHZCAAKAAoACgEcCQAAEgAAANg3AAAAAAAABrU3AA</t>
  </si>
  <si>
    <t>AINzE1LjA3MjAGtjcAAAIwMwa3NwAAMEluY2VudGl2ZSBDb21wcmVzc2l2ZSBTdHJlbmd0aCBDb25jcmV0ZSBQYXZlbWVudAa4NwAAKEluY2VudGl2ZSBDb21wcmVzc2l2ZSBTdHJlbmd0aCBDb25jIFB2bXQGuTcAAANET0wIDQA6iIKiE9kICA0A+IF6GBbZCAAKAAoACgEdCQAAEgAAAP02AAAAAAAABro3AAAINzQwLjA0NDAGuzcAAAIwMwa8NwAAEkluY2VudGl2ZSBJUkkgUmlkZQa9NwAAEkluY2VudGl2ZSBJUkkgUmlkZQa+NwAAA0RPTAgN/vTzdenG1QgIDYCszhDK0tUIAAoACgAKAR4JAAASAAAA/jYAAAAAAAAGvzcAAAg3NDAuMDUwMgbANwAAAjAzBsE3AAAZSW5jZW50aXZlIElSSSBSaWRlIEJyaWRnZQbCNwAAGUluY2VudGl2ZSBJUkkgUmlkZSBCcmlkZ2UGwzcAAANET0wIDewe0aPpxtUICA2AG4K2ytLVCAAKAAoACgEfCQAAEgAAACgxAAAAAAAABsQ3AAAIODAwLjAwMDUGxTcAAAIwMwbGNwAAFk5vbi1QZXJmb3JtYW5jZSBvZiBRTVAGxzcAABZOb24tUGVyZm9ybWFuY2Ugb2YgUU1QBsg3AAADRE9MCA2EtzzpGPTTCAgNgKusfztR2wgACgAKAAoBIAkAABIAAADuNgAAAAAAAAbJNwAACDgwMC4wMDEwBso3AAACMDMGyzcAAA9SZWZlcmVlIFRlc3RpbmcGzDcAAA9SZWZlcmVlIFRlc3RpbmcGzTcAAANET0wIDfiuXoKTftUICA0AQkWAO1HbCAAKAAoACgEhCQAAEgAAACoxAAAAAAAABs43AAAIODAxLjAxMDQGzzcAAAIwMwbQNwAAH0ZhaWxpbmcgdG8gT3BlbiBSb2FkIHRvIFRyYWZmaWMG0TcAAB9GYWlsaW5nIHRvIE9wZW4gUm9hZCB0byBUcmFmZmljBtI3AAADRE9MCA1MfEHpGPTTCAgNAEJFgDtR2wgACgAKAAoBIgkAABIAAAArMQAAAAAAAAbTNwAACDgwMS4wMTExBtQ3AAACMDMG1TcAACJGYWlsaW5nIHRvIE9wZW4gUmFpbHJvYWQgdG8gVHJhaW5zBtY3AAAiRmFpbGluZyB0byBPcGVuIFJhaWxyb2FkIHRvIFRyYWlucwbXNwAAA0RPTAgNnN5D6Rj00wgIDYDY3YA7UdsIAAoACgAKASMJAAASAAAAazMAAAAAAAAG2DcAAAg4MDEuMDExNwbZNwAAAjAzBto3AAAfUmFpbHJvYWQgRmxhZ2dpbmcgUmVpbWJ1cnNlbWVudAbbNwAAH1JhaWxyb2FkIEZsYWdnaW5nIFJlaW1idXJzZW1lbnQG3DcAAANET0wIDdKnb/AY9NMICA2A2N2AO1HbCAAKAAoACgEkCQAAEgAAAKsuAAAAAAAABt03AAAIODAxLjAxNTAG3jcAAAIwMwbfNwAAJkNvc3QgUmVkdWN0aW9uIEluY2VudGl2ZSAoZGVzY3JpcHRpb24pBuA3AAAmQ29zdCBSZWR1Y3Rpb24gSW5jZW50aXZlIChkZXNjcmlwdGlvbikG4TcAAANET0wIDWyv2uMY9NMICA2A2N2AO1HbCAAKAQoACgElCQAAEgAAADI3AAAAAAAABuI3AAAIODAxLjA0MDAG4zcAAAIwMwbkNwAAGk1hdGVyaWFsIGZyb20gUmlnaHQtb2YtV2F5BuU3AAAaTWF0ZXJpYWwgZnJvbSBSaWdodC1vZi1XYXkG5jcAAANET0wIDZhRgeJ5WNcICA2A2N2AO1HbCAAKAAoACgEmCQAAEgAAAEs3AAAAAAAABuc3AAAIODAxLjA0MzYG6DcAAAIwMwbpNwAAFERpc3B1dGUgUmV2aWV3IEJvYXJkBuo3AAAURGlzcHV0ZSBSZXZpZXcgQm9hcmQG6zcAAANET0wIDXojesWWW9cICA2A2N2AO1HbCAAKAAoACgEnCQAAEgAAAK0uAAAAAAAABuw3AAAIODAxLjA5MDUG7TcAAAIwMwbuNwAAFEZ1ZWwgQ29zdCBBZGp1c3RtZW50Bu83AAAURnVlbCBDb3N0IEFkanVzdG1lbnQG8DcAAANET0wIDSB03+MY9NMICA2A2N2AO1HbCAAKAAoACgEoCQAAEgAAALwsAAAAAAAABvE3AAAIODAxLjA5MTAG8jcAAAIwMwbzNwAAFlN0ZWVsIFByaWNlIEFkanVzdG1lbnQG9DcAABZTdGVlbCBQcmljZSBBZGp1c3RtZW50BvU3AAADRE9MCA14pLbeGPTTCAgNgNjdgDtR2wgACgAKAAoBKQkAABIAAACuLgAAAAAAAAb2NwAACDgwMi4wMTA1Bvc3AAACMDMG+DcAACpSZW1vdmluZyBNaXNjZWxsYW5lb3VzIENvbmNyZXRlIFN0cnVjdHVyZXMG+TcAACZSZW1vdmluZyBNaXNjZWxsYW5lb3VzIENvbmMgU3RydWN0dXJlcwb6NwAAA0RPTAgNIHTf4xj00wgIDYDY3YA7UdsIAAoACgAKASoJAAASAAAAry4AAAAAAAAG+zcAAAg4MDIuMDMwNQb8NwAAAjAzBv03AAAXUmVtb3ZpbmcgTGFyZ2UgQm91bGRlcnMG/jcAABdSZW1vdmluZyBMYXJnZSBCb3VsZGVycwb/NwAAA0RPTAgNetbh4xj00wgIDYDY3YA7UdsIAAoACgAKASsJAAASAAAAGTcAAAAAAAAGADgAAAg4MDIuMDUwMAYBOAAAAjAzBgI4AAAURUJTIFF1YW50aXR5IE92ZXJydW4GAzgAABRFQlMgUXVhbnRpdHkgT3ZlcnJ1bgYEOAAAA0RPTAgNSiTAIXGH1ggIDYDY3YA7UdsIAAoACgAKASwJAAASAAAAsC4AAAAAAAAGBTgAAAg4MDIuMDUwNQYGOAAAAjAzBgc4AAAQRUJTIFBvc3QgR3JhZGluZwYIOAAAEEVCUyBQb3N0IEdyYWRpbmcGCTgAAANET0wIDS6b5uMY9NMICA2A2N2AO1HbCAAKAAoACgEtCQAAEgAAALEuAAAAAAAABgo4AAAIODAyLjA1MTAGCzgAAAIwMwYMOAAAGEVCUyBQb3N0IFBsYWNpbmcgU3ViYmFzZQYNOAAAGEVCUyBQb3N0IFBsYWNpbmcgU3ViYmFzZQYOOAAAA0RPTAgNLpvm4xj00wgIDYDY3YA7UdsIAAoACgAKAS4JAAASAAAAsi4AAAAAAAAGDzgAAAg4MDIuMDUxNQYQOAAAAjAzBhE4AAAVRUJTIFBvc3QgUGxhY2luZyBCYXNlBhI4AAAVRUJTIFBvc3QgUGxhY2luZyBCYXNlBhM4AAADRE9MCA2I/ejjGPTTCAgNgNjdgDtR2wgACgAKAAoBLwkAABIAAACzLgAAAAAAAAYUOAAACDgwMi4wNTIwBhU4AAACMDMGFjgAACJSZXN0b3JhdGlvbiBQb3N0IENvbXBsZXRpb24gKGl0ZW0pBhc4AAAiUmVzdG9yYXRpb24gUG9zdCBDb21wbGV0aW9uIChpdGVtKQYYOAAAA0RPTAgNCmDr4xj00wgIDYDY3YA7UdsIAAoACgAKATAJAAASAAAAoy4AAAAAAAAGGTgAAAg4MDMuMDEwMAYaOAAAAjAzBhs4AAAqTm9uY29uZm9ybWluZyBRTVAgQmFzZSBBZ2dyZWdhdGUgR3JhZGF0aW9uBhw4AAAkTm9uY29uZm9ybWluZyBRTVAgQmFzZSBBZ2cgR3JhZGF0aW9uBh04AAADRE9MCA2SnMfjGPTTCAgNAG92gTtR2wgACgAKAAoBMQkAABIAAACkLgAAAAAAAAYeOAAACDgwMy4wMjAwBh84AAACMDMGIDgAAClOb25jb25mb3JtaW5nIFFNUCBCYXNlIEFnZ3JlZ2F0ZSBGcmFjdHVyZQYhOAAAI05vbmNvbmZvcm1pbmcgUU1QIEJhc2UgQWdnIEZyYWN0dXJlBiI4AAADRE9MCA3i/snjGPTTCAgNAG92gTtR2wgACgAKAAoBMgkAABIAAADzNgAAAAAAAAYjOAAACDgwMy4wMzAwBiQ4AAACMDMGJTgAACtOb25jb25mb3JtaW5nIFFNUCBCYXNlIEFnZ3JlZ2F0ZSBQbGFzdGljaXR5BiY4AAAlTm9uY29uZm9ybWluZyBRTVAgQmFzZSBBZ2cgUGxhc3RpY2l0eQYnOAAAA0RPTAgNhjioSp251QgIDQBvdoE7UdsIAAoACgAKATMJAAASAAAAtC4AAAAAAAAGKDgAAAg4MDQuMjAwNQYpOAAAAjAzBio4AAAhRGlzaW5jZW50aXZlIERlbnNpdHkgSE1BIFBhdmVtZW50Bis4AAAhRGlzaW5jZW50aXZlIERlbnNpdHkgSE1BIFBhdmVtZW50Biw4AAADRE9MCA0ywu3jGPTTCAgNAG92gTtR2wgACgAKAAoBNAkAABIAAACeNQAAAAAAAAYtOAAACDgwNC4yMDEwBi44AAACMDMGLzgAACVEaXNpbmNlbnRpdmUgRGVuc2l0eSBQV0wgSE1BIFBhdmVtZW50BjA4AAAlRGlzaW5jZW50aXZlIERlbnNpdHkgUFdMIEhNQSBQYXZlbWVudAYxOAAAA0RPTAgNaErRmRwg1AgIDQBvdoE7UdsIAAoACgAKATUJAAASAAAA4DYAAAAAAAAGMjgAAAg4MDQuMjAxMgYzOAAAAjAzBjQ4AAA1RGlzaW5jZW50aXZlIERlbnNpdHkgSE1BIFBhdmVtZW50IExvbmdpdHVkaW5hbCBKb2ludHMGNTgAAChEaXNpbmNudHZlIERlbnNpdHkgSE1BIFB2bXQgTG9uZ2l0dWRsIEp0BjY4AAADRE9MCA0EQxRc1rfUCAgNAG92gTtR2wgACgAKAAoBNgkAABIAAAB1LQAAAAAAAAY3OAAACDgwNC4yMDE1Bjg4AAACMDMGOTgAACNEaXNpbmNlbnRpdmUgQWlyIFZvaWRzIEhNQSBQYXZlbWVudAY6OAAAI0Rpc2luY2VudGl2ZSBBaXIgVm9pZHMgSE1BIFBhdmVtZW50Bjs4AAADRE9MCA3MykTgGPTTCAgNAG92gTtR2wgACgAKAAoBNwkAABIAAAC2LgAAAAAAAAY8OAAACDgwNC40MzA2Bj04AAACMDMGPjgAACROb25jb25mb3JtaW5nIFFNUCBBc3BoYWx0aWMgTWF0ZXJpYWwGPzgAACROb25jb25mb3JtaW5nIFFNUCBBc3BoYWx0aWMgTWF0ZXJpYWwGQDgAAANET0wIDeaG8uMY9NMICA0Ab3aBO1HbCAAKAAoACgE4CQAAEgAAALcuAAAAAAAABkE4AAAIODA0LjQzMDgGQjgAAAIwMwZDOAAAHU5vbmNvbmZvcm1pbmcgUU1QIEhNQSBNaXh0dXJlBkQ4AAAdTm9uY29uZm9ybWluZyBRTVAgSE1BIE1peHR1cmUGRTgAAANET0wIDeaG8uMY9NMICA0Ab3aBO1HbCAAKAAoACgE5CQAAEgAAALguAAAAAAAABkY4AAAIODA0LjQ0MDUGRzgAAAIwMwZIOAAAHUV4Y2Vzc2l2ZWx5IERpbHV0ZWQgVGFjayBDb2F0Bkk4AAAdRXhjZXNzaXZlbHkgRGlsdXRlZCBUYWNrIENvYXQGSjgAAANET0wIDaRL9+MY9NMICA0Ab3aBO1HbCAAKAAoACgE6CQAAEgAAAHIzAAAAAAAABks4AAAIODA0LjQ0MTAGTDgAAAIwMwZNOAAAFURpc2luY2VudGl2ZSBJUkkgUmlkZQZOOAAAFURpc2luY2VudGl2ZSBJUkkgUmlkZQZPOAAAA0RPTAgN7vV98Bj00wgIDYAFD4I7UdsIAAoACgAKATsJAAASAAAASy8AAAAAAAAGUDgAAAg4MDQuNDQyMAZROAAAAjAzBlI4AAAYR3JpbmRpbmcgZm9yIEJyaWRnZSBSaWRlBlM4AAAYR3JpbmRpbmcgZm9yIEJyaWRnZSBSaWRlBlQ4AAADRE9MCA20Oy3lGPTTCAgNgAUPgjtR2wgACgAKAAoBPAkAABIAAAC6LgAAAAAAAAZVOAAACDgwNC40NjI1BlY4AAACMDMGVzgAABdOb25jb25mb3JtaW5nIFRhY2sgQ29hdAZYOAAAF05vbmNvbmZvcm1pbmcgVGFjayBDb2F0Blk4AAADRE9MCA3+rfnjGPTTCAgNgAUPgjtR2wgACgAKAAoBPQkAABIAAAAINwAAAAAAAAZaOAAACDgwNC41MDA1Bls4AAACMDMGXDgAABZITUEgRGVsYXllZCBUZXN0IFN0cmlwBl04AAAWSE1BIERlbGF5ZWQgVGVzdCBTdHJpcAZeOAAAA0RPTAgNbFHmfw1K1ggIDYAFD4I7UdsIAAoACgAKAT4JAAASAAAACTcAAAAAAAAGXzgAAAg4MDQuNTAxMAZgOAAAAjAzBmE4AAAZSE1BIEFkZGl0aW9uYWwgVGVzdCBTdHJpcAZiOAAAGUhNQSBBZGRpdGlvbmFsIFRlc3QgU3RyaXAGYzgAAANET0wIDZ6wQJkNStYICA2ABQ+CO1HbCAAKAAoACgE/CQAAEgAAAAo3AAAAAAAABmQ4AAAIODA0LjUwMTUGZTgAAAIwMwZmOAAAGEhNQSBSZWdpb25hbCBMYWIgVGVzdGluZwZnOAAAGEhNQSBSZWdpb25hbCBMYWIgVGVzdGluZwZoOAAAA0RPTAgNst6gqw1K1ggIDYAFD4I7UdsIAAoACgAKAUAJAAASAAAACzcAAAAAAAAGaTgAAAg4MDQuNTEwNQZqOAAAAjAzBms4AAAfRGlzaW5jZW50aXZlIEhNQSBCaW5kZXIgQ29udGVudAZsOAAAH0Rpc2luY2VudGl2ZSBITUEgQmluZGVyIENvbnRlbnQGbTgAAANET0wIDQJmsMQNStYICA2ABQ+CO1HbCAAKAAoACgFBCQAAEgAAALwuAAAAAAAABm44AAAIODA0LjYwMDUGbzgAAAIwMwZwOAAAKU5vbmNvbmZvcm1pbmcgVGhpY2tuZXNzIENvbmNyZXRlIFBhdmVtZW50BnE4AAAlTm9uY29uZm9ybWluZyBUaGlja25lc3MgQ29uY3JldGUgUHZtdAZyOAAAA0RPTAgNxnL+4xj00wgIDYAFD4I7UdsIAAoACgAKAUIJAAASAAAA1zcAAAAAAAAGczgAAAg4MDQuNjA1MQZ0OAAAAjAzBnU4AAAwRGlzaW5jZW50aXZlIEZsZXh1cmFsIFN0cmVuZ3RoIENvbmNyZXRlIFBhdmVtZW50BnY4AAAoRGlzaW5jZW50aXZlIEZsZXh1cmFsIFN0cmVuZ3RoIENvbmMgUHZtdAZ3OAAAA0RPTAgNdiOgKU8R2QgIDYAFD4I7UdsIAAoACgAKAUMJAAASAAAA2TcAAAAAAAAGeDgAAAg4MDQuNjA1MgZ5OAAAAjAzBno4AAAzRGlzaW5jZW50aXZlIENvbXByZXNzaXZlIFN0cmVuZ3RoIENvbmNyZXRlIFBhdmVtZW50Bns4AAAoRGlzaW5jbnRpdmUgQ29tcHJlc3NpdmUgU3RyZ3RoIENvbmMgUHZtdAZ8OAAAA0RPTAgNtnEqNqUT2QgIDYAFD4I7UdsIAAoACgAKAUQJAAASAAAAvy4AAAAAAAAGfTgAAAg4MDQuNjA1NQZ+OAAAAjAzBn84AAApRGlzaW5jZW50aXZlIFN0cmVuZ3RoIENvbmNyZXRlIFN0cnVjdHVyZXMGgDgAACVEaXNpbmNlbnRpdmUgU3RyZW5ndGggQ29uYyBTdHJ1Y3R1cmVzBoE4AAADRE9MCA3AmQXkGPTTCAgNAJyngjtR2wgACgAKAAoBRQkAABIAAABMNwAAAAAAAAaCOAAACDgwNC42MDU3BoM4AAACMDMGhDgAACZEaXNpbmNlbnRpdmUgU3RyZW5ndGggQ29uY3JldGUgQmFycmllcgaFOAAAIkRpc2luY2VudGl2ZSBTdHJlbmd0aCBDb25jIEJhcnJpZXIGhjgAAANET0wIDRRSK1CwW9cICA0AnKeCO1HbCAAKAAoACgFGCQAAEgAAABcvAAAAAAAABoc4AAAIODA0LjYwNjAGiDgAAAIwMwaJOAAAFkhvdCBXZWF0aGVyIENvbmNyZXRpbmcGijgAABZIb3QgV2VhdGhlciBDb25jcmV0aW5nBos4AAADRE9MCA2wy7rkGPTTCAgNAJyngjtR2wgACgAKAAoBRwkAABIAAACxMAAAAAAAAAaMOAAACDgwNC43MDAwBo04AAACMDMGjjgAAB5DcmFjayBSZXBhaXIgQ29uY3JldGUgUGF2ZW1lbnQGjzgAAB5DcmFjayBSZXBhaXIgQ29uY3JldGUgUGF2ZW1lbnQGkDgAAANET0wIDSY7O+gY9NMICA0AnKeCO1HbCAAKAAoACgFICQAAEgAAALMwAAAAAAAABpE4AAAIODA0LjcwMTAGkjgAAAIwMwaTOAAAH0NyYWNrIFJlcGFpciBBbmNpbGxhcnkgQ29uY3JldGUGlDgAAB9DcmFjayBSZXBhaXIgQW5jaWxsYXJ5IENvbmNyZXRlBpU4AAADRE9MCA3a/z/oGPTTCAgNAJyngjtR2wgACgAKAAoBSQkAABIAAACoLAAAAAAAAAaWOAAACDgwNS4wMjUyBpc4AAACMDMGmDgAABxGb2xsb3ctVXAgRGVjayBDcmFjayBTZWFsaW5nBpk4AAAcRm9sbG93LVVwIERlY2sgQ3JhY2sgU2VhbGluZwaaOAAAA0RPTAgNGrqL3hj00wgIDQCcp4I7UdsIAAoACgAKAUoJAAASAAAABC4AAAAAAAAGmzgAAAg4MDUuMDUwNgacOAAAAjAzBp04AAAsRXhjZXNzIENvc3RzIGZvciBGYWJyaWNhdGlvbiBTaG9wIEluc3BlY3Rpb24GnjgAAChFeGNlc3MgQ29zdHMgZm9yIEZhYnJpY2F0aW9uIFNob3AgSW5zcGVjBp84AAADRE9MCA3OhmviGPTTCAgNAJyngjtR2wgACgAKAAoBSwkAABIAAABwLgAAAAAAAAagOAAACDgwNS41NTAwBqE4AAACMDMGojgAAAxQaWxlIFNwbGljZXMGozgAAAxQaWxlIFNwbGljZXMGpDgAAANET0wIDWDxWeMY9NMICA0AnKeCO1HbCAAKAAoACgFMCQAAEgAAANEwAAAAAAAABqU4AAAIODA1LjU1MDUGpjgAAAIwMwanOAAAGVBpbGluZyBRdWFudGl0eSBWYXJpYXRpb24GqDgAABlQaWxpbmcgUXVhbnRpdHkgVmFyaWF0aW9uBqk4AAADRE9MCA18XoDoGPTTCAgNAJyngjtR2wgACgAKAAoBTQkAABIAAAAnLwAAAAAAAAaqOAAACDgwNi4wNjAzBqs4AAACMDMGrDgAAClOb25jb25mb3JtaW5nIFNtb290aG5lc3MgQ29uY3JldGUgQmFycmllcgatOAAAJU5vbmNvbmZvcm1pbmcgU21vb3RobmVzcyBDb25jIEJhcnJpZXIGrjgAAANET0wIDZLw4OQY9NMICA0AnKeCO1HbCAAKAAoACgFOCQAAEgAAAD84AAAAAAAABq84AAAIODA2LjA2MzAGsDgAAAIwMwaxOAAALkZhaWxpbmcgdG8gUGVyZm9ybSBOYXRpdmUgU2VlZGluZyBTdXJ2ZWlsbGFuY2UGsjgAAChGYWlsIHRvIFBlcmZvcm0gTmF0aXZlIFNlZWQgU3VydmVpbGxhbmNlBrM4AAADRE9MCA2M06zDjC7aCAgNAJyngjtR2wgACgAKAAoBTwkAABIAAACpLAAAAAAAAAa0OAAACDgwNi4wNjMyBrU4AAACMDMGtjgAAClGYWlsaW5nIHRvIFBlcmZvcm0gTGFuZHNjYXBlIFN1cnZlaWxsYW5jZQa3OAAAKEZhaWxpbmcgdG8gUGVyZm9ybSBMYW5kc2NhcGUgU3VydmVpbGxhbmMGuDgAAANET0wIDXQcjt4Y9NMICA0AnKeCO1HbCAAKAAoACgFQCQAAEgAAALYtAAAAAAAABrk4AAAIODA2LjI1MTAGujgAAAIwMwa7OAAAI1Jlc3RvcmF0aW9uIFBvc3QgQWNjZXB0YW5jZSBUb3Bzb2lsBrw4AAAjUmVzdG9yYXRpb24gUG9zdCBBY2NlcHRhbmNlIFRvcHNvaWwGvTgAAANET0wIDcab2OAY9NMICA2AMkCDO1HbCAAKAAoACgFRCQAAEgAAABo3AAAAAAAABr44AAAIODA2LjI4MTEGvzgAAAIwMwbAOAAAJ0ZhaWxpbmcgdG8gTW9iaWxpemUgZm9yIEVyb3Npb24gQ29udHJvbAbBOAAAJ0ZhaWxpbmcgdG8gTW9iaWxpemUgZm9yIEVyb3Npb24gQ29udHJvbAbCOAAAA0RPTAgNGohRtTuW1ggIDYAyQIM7UdsIAAoACgAKAVIJAAASAAAAHTcAAAAAAAAGwzgAAAg4MDYuMjgxMgbEOAAAAjAzBsU4AAAxRmFpbGluZyB0byBNb2JpbGl6ZSBmb3IgRW1lcmdlbmN5IEVyb3Npb24gQ29udHJvbAbGOAAAJUZhaWwgdG8gTW9iIEVtZXJnZW5jeSBFcm9zaW9uIENvbnRyb2wGxzgAAANET0wIDQyFdxM8ltYICA2AMkCDO1HbCAAKAAoACgFTCQAAEgAAALUtAAAAAAAABsg4AAAIODA2LjU2MTAGyTgAAAIwMwbKOAAAGkVsZWN0cmljYWwgU2VydmljZSBMYXRlcmFsBss4AAAaRWxlY3RyaWNhbCBTZXJ2aWNlIExhdGVyYWwGzDgAAANET0wIDRLX0+AY9NMICA2AMkCDO1HbCAAKAAoACgFUCQAAEgAAAO83AAAAAAAABs04AAAKOTk5LjEwMDEuUwbOOAAAAjAzBs84AAALU2Vpc21vZ3JhcGgG0DgAAAtTZWlzbW9ncmFwaAbROAAABEVBQ0gIDcwmwqrSE9kICA2Avj+q0hPZCAAKAAoACgFVCQAAEgAAAPA3AAAAAAAABtI4AAAKOTk5LjE1MDEuUwbTOAAAAjAzBtQ4AAAXQ3JhY2sgYW5kIERhbWFnZSBTdXJ2ZXkG1TgAABdDcmFjayBhbmQgRGFtYWdlIFN1cnZleQbWOAAABEVBQ0gIDYpcY97SE9kICA0A8kqLBaXZCAAKAAoACgFWCQAAEgAAADgwAAAAAAAABtc4AAAKOTk5LjE4MDAuUwbYOAAAAjAzBtk4AAAdUGljbmljIFRhYmxlcyBTaW5nbGUgUGVkZXN0YWwG2jgAAB1QaWNuaWMgVGFibGVzIFNpbmdsZSBQZWRlc3RhbAbbOAAABEVBQ0gIDQpcN+cY9NMICA0AJezmGPTTCAAKAAoACgFXCQAAEgAAABktAAAAAAAABtw4AAAKOTk5LjE5NTAuUwbdOAAAAjAzBt44AAAoQmljeWNsZSBSYWNrIEFzcGhhbHQgb3IgQ29uY3JldGUtTW91bnRlZAbfOAAAKEJpY3ljbGUgUmFjayBBc3BoYWx0IG9yIENvbmNyZXRlLU1vdW50ZWQG4DgAAARFQUNICA0QrYPfGPTTCAgNgIAs3xj00wgACgAKAAoBWAkAABIAAADANwAAAAAAAAbhOAAACjk5OS4yMDAwLlMG4jgAAAIwMwbjOAAAOkluc3RhbGxpbmcgYW5kIE1haW50YWluaW5nIEJpcmQgRGV0ZXJyZW50IFN5c3RlbSAoc3RhdGlvbikG5DgAACZJbnN0YWxsIGFuZCBNYWludCBCaXJkIERldGVyIFN5cyAoc3RhKQblOAAABEVBQ0gIDbKHXt9wuNgICA2AZ60/U4fZCAAKAQoACgFZCQAAEgAAAME3AAAAAAAABuY4AAAKOTk5LjIwMDUuUwbnOAAAAjAzBug4AAArTWFpbnRhaW5pbmcgQmlyZCBEZXRlcnJlbnQgU3lzdGVtIChzdGF0aW9uKQbpOAAAJ01haW50YWluaW5nIEJpcmQgRGV0ZXJyZW50IFN5c3RlbSAoc3RhKQbqOAAABEVBQ0gIDSzURg1xuNgICA2AN8BSU4fZCAAKAQoACgFaCQAAEgAAAEo4AAAAAAAABus4AAAJQVNQLjEuMVBBBuw4AAACMDMG7TgAAC5Pbi10aGUtSm9iIFRyYWluaW5nIFByZS1BcHByZW50aWNlIGF0ICQ1LjAwL0hSBu44AAAkT1RKIFRyYWluaW5nIFByZS1BcHByZW50aWNlIGF0ICQ1L0hSBu84AAADSFJTCA3SAfaAMovaCAgNAJhNQzaL2ggACgAKAAoBWwkAABIAAABLOAAAAAAAAAbwOAAACkFTUC4xLjFQQUEG8TgAAAIwMwbyOAAAQE9uLXRoZS1Kb2IgVHJhaW5pbmcgUHJlLUFwcHJlbnRpY2Ugd2l0aCBBZHZhbmNlbWVudCBhdCAkMTAuMDAvSFIG8zgAAChPVEogVHJhaW5pbmcgUHJlLUFwcHIgd2l0aCBBZHYgYXQgJDEwL0hSBvQ4AAADSFJTCA0G/wkYM4vaCAgNAON8FzOL2ggACgAKAAoBXAkAABIAAAALGAAAAAAAAAb1OAAACEFTUC4xVDBBBvY4AAACMDMG9zgAACpPbi10aGUtSm9iIFRyYWluaW5nIEFwcHJlbnRpY2UgYXQgJDUuMDAvSFIG+DgAACdPbi10aGUtSm9iIFRyYWluaW5nIEFwcHJlbnRpY2UgJDUuMDAvSFIG+TgAAANIUlMIDTzj5awY9NMICA0AqQIEmK3UCAAKAAoACgFdCQAAEgAAAFcXAAAAAAAABvo4AAAIQVNQLjFUMEcG+zgAAAIwMwb8OAAAKE9uLXRoZS1Kb2IgVHJhaW5pbmcgR3JhZHVhdGUgYXQgJDUuMDAvSFIG/TgAAChPbi10aGUtSm9iIFRyYWluaW5nIEdyYWR1YXRlIGF0ICQ1LjAwL0hSBv44AAADSFJTCA0yF26qGPTTCAgNgKckDpit1AgACgAKAAoBXgkAABIAAABeFwAAAAAAAAb/OAAACFNQVi4wMDA1BgA5AAACMDMGATkAAAdTcGVjaWFsBgI5AAAHU3BlY2lhbAYDOQAABEFDUkUIDajHfqoY9NMICA0ALiCqGPTTCAAKAQoACgFfCQAAEgAAAF8XAAAAAAAABgQ5AAAIU1BWLjAwMTAGBTkAAAIwMwYGOQAAB1NwZWNpYWwGBzkAAAdTcGVjaWFsBgg5AAACQUQIDQIqgaoY9NMICA0ALiCqGPTTCAAKAQoACgFgCQAAEgAAAGAXAAAAAAAABgk5AAAIU1BWLjAwMTUGCjkAAAIwMwYLOQAAB1NwZWNpYWwGDDkAAAdTcGVjaWFsBg05AAADQkJMCA1SjIOqGPTTCAgNAC4gqhj00wgACgEKAAoBYQkAABIAAABhFwAAAAAAAAYOOQAACFNQVi4wMDIwBg85AAACMDMGEDkAAAdTcGVjaWFsBhE5AAAHU3BlY2lhbAYSOQAAAkJECA1SjIOqGPTTCAgNAC4gqhj00wgACgEKAAoBYgkAABIAAABiFwAAAAAAAAYTOQAACFNQVi4wMDI1BhQ5AAACMDMGFTkAAAdTcGVjaWFsBhY5AAAHU3BlY2lhbAYXOQAAAkNGCA227oWqGPTTCAgNAC4gqhj00wgACgEKAAoBYwkAABIAAABjFwAAAAAAAAYYOQAACFNQVi4wMDMwBhk5AAACMDMGGjkAAAdTcGVjaWFsBhs5AAAHU3BlY2lhbAYcOQAAA0NXVAgNEFGIqhj00wgIDQAuIKoY9NMIAAoBCgAKAWQJAAASAAAAZBcAAAAAAAAGHTkAAAhTUFYuMDAzNQYeOQAAAjAzBh85AAAHU3BlY2lhbAYgOQAAB1NwZWNpYWwGITkAAAJDWQgNnLOKqhj00wgIDQAuIKoY9NMIAAoBCgAKAWUJAAASAAAAZRcAAAAAAAAGIjkAAAhTUFYuMDA0MAYjOQAAAjAzBiQ5AAAHU3BlY2lhbAYlOQAAB1NwZWNpYWwGJjkAAARDWU1JCA3OFY2qGPTTCAgNAC4gqhj00wgACgEKAAoBZgkAABIAAABmFwAAAAAAAAYnOQAACFNQVi4wMDQ1Big5AAACMDMGKTkAAAdTcGVjaWFsBio5AAAHU3BlY2lhbAYrOQAAA0RBWQgNKHiPqhj00wgIDQAuIKoY9NMIAAoBCgAKAWcJAAASAAAAZxcAAAAAAAAGLDkAAAhTUFYuMDA1MAYtOQAAAjAzBi45AAAHU3BlY2lhbAYvOQAAB1NwZWNpYWwGMDkAAAJERAgNeNqRqhj00wgIDQAuIKoY9NMIAAoBCgAKAWgJAAASAAAAaBcAAAAAAAAGMTkAAAhTUFYuMDA1NQYyOQAAAjAzBjM5AAAHU3BlY2lhbAY0OQAAB1NwZWNpYWwGNTkAAANET0wIDdI8lKoY9NMICA0ALiCqGPTTCAAKAQoACgFpCQAAEgAAAGkXAAAAAAAABjY5AAAIU1BWLjAwNjAGNzkAAAIwMwY4OQAAB1NwZWNpYWwGOTkAAAdTcGVjaWFsBjo5AAAERUFDSAgNNp+Wqhj00wgIDQAYnJXZ8dwIAAoBCgAKAWoJAAASAAAAahcAAAAAAAAGOzkAAAhTUFYuMDA2NQY8OQAAAjAzBj05AAAHU3BlY2lhbAY+OQAAB1NwZWNpYWwGPzkAAANGIEEIDYYBmaoY9NMICA0ALiCqGPTTCAAKAQoACgFrCQAAEgAAAGsXAAAAAAAABkA5AAAIU1BWLjAwNzAGQTkAAAIwMwZCOQAAB1NwZWNpYWwGQzkAAAdTcGVjaWFsBkQ5AAADR0FMCA3qY5uqGPTTCAgNAC4gqhj00wgACgEKAAoBbAkAABIAAABsFwAAAAAAAAZFOQAACFNQVi4wMDc1BkY5AAACMDMGRzkAAAdTcGVjaWFsBkg5AAAHU3BlY2lhbAZJOQAAA0hSUwgNRMadqhj00wgIDQAuIKoY9NMIAAoBCgAKAW0JAAASAAAAbRcAAAAAAAAGSjkAAAhTUFYuMDA4MAZLOQAAAjAzBkw5AAAHU3BlY2lhbAZNOQAAB1NwZWNpYWwGTjkAAAJJRAgNlCigqhj00wgIDQAuIKoY9NMIAAoBCgAKAW4JAAASAAAAbhcAAAAAAAAGTzkAAAhTUFYuMDA4NQZQOQAAAjAzBlE5AAAHU3BlY2lhbAZSOQAAB1NwZWNpYWwGUzkAAAJMQggNlCigqhj00wgIDQAuIKoY9NMIAAoBCgAKAW8JAAASAAAAbxcAAAAAAAAGVDkAAAhTUFYuMDA5MAZVOQAAAjAzBlY5AAAHU3BlY2lhbAZXOQAAB1NwZWNpYWwGWDkAAAJMRggN7oqiqhj00wgIDQAuIKoY9NMIAAoBCgAKAXAJAAASAAAAcBcAAAAAAAAGWTkAAAhTUFYuMDA5NQZaOQAAAjAzBls5AAAHU3BlY2lhbAZcOQAAB1NwZWNpYWwGXTkAAAJMTQgNeu2kqhj00wgIDQAuIKoY9NMIAAoBCgAKAXEJAAASAAAAcRcAAAAAAAAGXjkAAAhTUFYuMDEwMAZfOQAAAjAzBmA5AAAHU3BlY2lhbAZhOQAAB1NwZWNpYWwGYjkAAANMT1QIDaJPp6oY9NMICA0ALiCqGPTTCAAKAQoACgFyCQAAEgAAAKYDAAAAAAAABmM5AAAIU1BWLjAxMDUGZDkAAAIwMwZlOQAAB1NwZWNpYWwGZjkAAAdTcGVjaWFsBmc5AAACTFMIDcAqenoY9NMICA0AJnF6GPTTCAAKAQoACgFzCQAAEgAAAHIXAAAAAAAABmg5AAAIU1BWLjAxMTAGaTkAAAIwMwZqOQAAB1NwZWNpYWwGazkAAAdTcGVjaWFsBmw5AAADTUJNCA38samqGPTTCAgNAC4gqhj00wgACgEKAAoBdAkAABIAAABzFwAAAAAAAAZtOQAACFNQVi4wMTIwBm45AAACMDMGbzkAAAdTcGVjaWFsBnA5AAAHU3BlY2lhbAZxOQAABE1HQUwIDVYUrKoY9NMICA0ALiCqGPTTCAAKAQoACgF1CQAAEgAAAHQXAAAAAAAABnI5AAAIU1BWLjAxMjUGczkAAAIwMwZ0OQAAB1NwZWNpYWwGdTkAAAdTcGVjaWFsBnY5AAACTUkIDVYUrKoY9NMICA0ALiCqGPTTCAAKAQoACgF2CQAAEgAAAHUXAAAAAAAABnc5AAAIU1BWLjAxMzAGeDkAAAIwMwZ5OQAAB1NwZWNpYWwGejkAAAdTcGVjaWFsBns5AAAETUtGVAgNFNmwqhj00wgIDQAuIKoY9NMIAAoBCgAKAXcJAAASAAAAdhcAAAAAAAAGfDkAAAhTUFYuMDEzNQZ9OQAAAjAzBn45AAAHU3BlY2lhbAZ/OQAAB1NwZWNpYWwGgDkAAANNT04IDRTZsKoY9NMICA0ALiCqGPTTCAAKAQoACgF4CQAAEgAAAHcXAAAAAAAABoE5AAAIU1BWLjAxNDAGgjkAAAIwMwaDOQAAB1NwZWNpYWwGhDkAAAdTcGVjaWFsBoU5AAAETk9ORQgNbjuzqhj00wgIDQAuIKoY9NMIAAoBCgAKAXkJAAASAAAAeBcAAAAAAAAGhjkAAAhTUFYuMDE0NQaHOQAAAjAzBog5AAAHU3BlY2lhbAaJOQAAB1NwZWNpYWwGijkAAAJPWggN3J21qhj00wgIDQAuIKoY9NMIAAoBCgAKAXoJAAASAAAAeRcAAAAAAAAGizkAAAhTUFYuMDE1MAaMOQAAAjAzBo05AAAHU3BlY2lhbAaOOQAAB1NwZWNpYWwGjzkAAAJQRAgNGAC4qhj00wgIDQAuIKoY9NMIAAoBCgAKAXsJAAASAAAApjAAAAAAAAAGkDkAAAhTUFYuMDE1MgaROQAAAjAzBpI5AAAHU3BlY2lhbAaTOQAAB1NwZWNpYWwGlDkAAAJQSAgNPgEh6Bj00wgIDQBSHegY9NMIAAoBCgAKAXwJAAASAAAADC4AAAAAAAAGlTkAAAhTUFYuMDE1MwaWOQAAAjAzBpc5AAAHU3BlY2lhbAaYOQAAB1NwZWNpYWwGmTkAAAJQUggNRDd84hj00wgIDQBxJ+IY9NMIAAoBCgAKAX0JAAASAAAAehcAAAAAAAAGmjkAAAhTUFYuMDE1NQabOQAAAjAzBpw5AAAHU3BlY2lhbAadOQAAB1NwZWNpYWwGnjkAAARTQUNLCA1yYrqqGPTTCAgNgMS4qhj00wgACgEKAAoBfgkAABIAAAB7FwAAAAAAAAafOQAACFNQVi4wMTYwBqA5AAACMDMGoTkAAAdTcGVjaWFsBqI5AAAHU3BlY2lhbAajOQAAAlNECA3MxLyqGPTTCAgNgMS4qhj00wgACgEKAAoBfwkAABIAAAB8FwAAAAAAAAakOQAACFNQVi4wMTY1BqU5AAACMDMGpjkAAAdTcGVjaWFsBqc5AAAHU3BlY2lhbAaoOQAAAlNGCA0mJ7+qGPTTCAgNgMS4qhj00wgACgEKAAoBgAkAABIAAAB9FwAAAAAAAAapOQAACFNQVi4wMTcwBqo5AAACMDMGqzkAAAdTcGVjaWFsBqw5AAAHU3BlY2lhbAatOQAAA1NUQQgNionBqhj00wgIDYDEuKoY9NMIAAoBCgAKAYEJAAASAAAAfhcAAAAAAAAGrjkAAAhTUFYuMDE3NQavOQAAAjAzBrA5AAAHU3BlY2lhbAaxOQAAB1NwZWNpYWwGsjkAAARTVFlECA3k68OqGPTTCAgNgMS4qhj00wgACgEKAAoBggkAABIAAAB/FwAAAAAAAAazOQAACFNQVi4wMTgwBrQ5AAACMDMGtTkAAAdTcGVjaWFsBrY5AAAHU3BlY2lhbAa3OQAAAlNZCA00TsaqGPTTCAgNgMS4qhj00wgACgEKAAoBgwkAABIAAACAFwAAAAAAAAa4OQAACFNQVi4wMTg1Brk5AAACMDMGujkAAAdTcGVjaWFsBrs5AAAHU3BlY2lhbAa8OQAAAlRECA2OsMiqGPTTCAgNgMS4qhj00wgACgEKAAoBhAkAABIAAACSLAAAAAAAAAa9OQAACFNQVi4wMTg3Br45AAACMDMGvzkAAAdTcGVjaWFsBsA5AAAHU3BlY2lhbAbBOQAAAlRGCA2uqFneGPTTCAgNgFP73Rj00wgACgEKAAoBhQkAABIAAACBFwAAAAAAAAbCOQAACFNQVi4wMTkwBsM5AAACMDMGxDkAAAdTcGVjaWFsBsU5AAAHU3BlY2lhbAbGOQAAAlRNCA3oEsuqGPTTCAgNgMS4qhj00wgACgEKAAoBhgkAABIAAACCFwAAAAAAAAbHOQAACFNQVi4wMTk1Bsg5AAACMDMGyTkAAAdTcGVjaWFsBso5AAAHU3BlY2lhbAbLOQAAA1RPTggN6BLLqhj00wgIDYDEuKoY9NMIAAoBCgAKAYcJAAASAAAAgxcAAAAAAAAGzDkAAAhTUFYuMDIwMAbNOQAAAjAzBs45AAAHU3BlY2lhbAbPOQAAB1NwZWNpYWwG0DkAAAJWRggNnNfPqhj00wgIDYDEuKoY9NMIAAoBCgAKAYgJAAASAAAAhBcAAAAAAAAG0TkAAAhTUFYuMDIwNQbSOQAAAjAzBtM5AAAHU3BlY2lhbAbUOQAAB1NwZWNpYWwG1TkAAAJXRAgNnNfPqhj00wgIDYDEuKoY9NMIAAoBCgAKAYkJAAASAAAAhRcAAAAAAAAG1jkAAAhTUFYuMDIxMAbXOQAAAjAzBtg5AAAHU3BlY2lhbAbZOQAAB1NwZWNpYWwG2jkAAAJXSwgNPDrSqhj00wgIDYDEuKoY9NMIAAoBCgAKAYoJAAASAAAABBgAAAAAAAAG2zkAAAhTUFYuMDIxNQbcOQAAAjAzBt05AAAHU3BlY2lhbAbeOQAAB1NwZWNpYWwG3zkAAARZRE1JCA3GMtWsGPTTCAgNAIiCrBj00wgACgEKAAoBiwkAABIAAAAawZUAAAAAAAbgOQAADTIwMy4wMjExLlMuMDEKCb0KAAAJvgoAAAm/CgAACA1Pfy6w5wLdiAgNT38usOcC3YgACgEG5DkAAAcwMS4gVEJEAAoBjAkAABIAAAALwZUAAAAAAAblOQAACzIwMy4wMjIwLjAxCgnHCgAACcgKAAAJyQoAAAgNT38usOcC3YgIDU9/LrDnAt2IAAoBCeQ5AAAACgGNCQAAEgAAAAzBlQAAAAAABuo5AAALMjAzLjAyNTAuMDEKCcwKAAAJzQoAAAnOCgAACA1Pfy6w5wLdiAgNT38usOcC3YgACgEJ5DkAAAAKAY4JAAASAAAADcGVAAAAAAAG7zkAAAsyMDMuMDI2MC4wMQoJ0QoAAAnSCgAACdMKAAAIDU9/LrDnAt2ICA1Pfy6w5wLdiAAKAQnkOQAAAAoBjwkAABIAAAAOwZUAAAAAAAb0OQAACzIwMy4wMjcwLjAxCgnWCgAACdcKAAAJ2AoAAAgNT38usOcC3YgIDU9/LrDnAt2IAAoBCeQ5AAAACgGQCQAAEgAAAA/BlQAAAAAABvk5AAALMjAzLjAzMzAuMDEKCdsKAAAJ3AoAAAndCgAACA1Pfy6w5wLdiAgNT38usOcC3YgACgEJ5DkAAAAKAZEJAAASAAAAEMGVAAAAAAAG/jkAAAsyMDMuMDMzNS4wMQoJ4AoAAAnhCgAACeIKAAAIDU9/LrDnAt2ICA1Pfy6w5wLdiAAKAQnkOQAAAAoBkgkAABIAAABBwZUAAAAAAAYDOgAACzIwNC4wMjMxLjAxCglsCwAACW0LAAAJbgsAAAgNT38usOcC3YgIDU9/LrDnAt2IAAoBCeQ5AAAACgGTCQAAEgAAAELBlQAAAAAABgg6AAALMjA0LjAyMzYuMDEKCXELAAAJcgsAAAlzCwAACA1Pfy6w5wLdiAgNT38usOcC3YgACgEJ5DkAAAAKAZQJAAASAAAAQ8GVAAAAAAAGDToAAAsyMDQuMDI0MS4wMQoJdgsAAAl3CwAACXgLAAAIDU9/LrDnAt2ICA1Pfy6w5wLdiAAKAQnkOQAAAAoBlQkAABIAAADropUAAAAAAAYSOgAACzIwNC4wMjQ1LjAxCgl7CwAACXwLAAAJfQsAAAgNT38usOcC3YgIDU9/LrDnAt2IAAoBCeQ5AAAACgGWCQAAEgAAABHBlQAAAAAABhc6AAALMjA0LjAyNDYuMDEKCYALAAAJgQsAAAmCCwAACA1Pfy6w5wLdiAgNT38usOcC3YgACgEJ5DkAAAAKAZcJAAASAAAAEsGVAAAAAAAGHDoAAAsyMDQuMDI0Ny4wMQoJhQsAAAmGCwAACYcLAAAIDU9/LrDnAt2ICA1Pfy6w5wLdiAAKAQnkOQAAAAoBmAkAABIAAABbuJUAAAAAAAYhOgAADTIwNC45MDI1LlMuMDEKCbwLAAAJvQsAAAm+CwAACA1Pfy6w5wLdiAgNT38usOcC3YgACgEJ5DkAAAAKAZkJAAASAAAAXLiVAAAAAAAGJjoAAA0yMDQuOTAzNS5TLjAxCgnBCwAACcILAAAJwwsAAAgNT38usOcC3YgIDU9/LrDnAt2IAAoBCeQ5AAAACgGaCQAAEgAAAF24lQAAAAAABis6AAANMjA0LjkwNjAuUy4wMQoJxgsAAAnHCwAACcgLAAAIDU9/LrDnAt2ICA1Pfy6w5wLdiAAKAQnkOQAAAAoBmwkAABIAAABeuJUAAAAAAAYwOgAADTIwNC45MDcwLlMuMDEKCcsLAAAJzAsAAAnNCwAACA1Pfy6w5wLdiAgNT38usOcC3YgACgEJ5DkAAAAKAZwJAAASAAAAX7iVAAAAAAAGNToAAA0yMDQuOTA5MC5TLjAxCgnQCwAACdELAAAJ0gsAAAgNT38usOcC3YgIDU9/LrDnAt2IAAoBCeQ5AAAACgGdCQAAEgAAANaPlQAAAAAABjo6AAANMjA0LjkxMDUuUy4wMQoJ1QsAAAnWCwAACdcLAAAIDU9/LrDnAt2ICA1Pfy6w5wLdiAAKAQnkOQAAAAoBngkAABIAAAB6uZUAAAAAAAY/OgAADTIwNC45MTI1LlMuMDEKCdoLAAAJ2wsAAAncCwAACA1Pfy6w5wLdiAgNT38usOcC3YgACgEJ5DkAAAAKAZ8JAAASAAAAYLiVAAAAAAAGRDoAAA0yMDQuOTE2NS5TLjAxCgnfCwAACeALAAAJ4QsAAAgNT38usOcC3YgIDU9/LrDnAt2IAAoBCeQ5AAAACgGgCQAAEgAAAHu5lQAAAAAABkk6AAANMjA0LjkxNzAuUy4wMQoJ5AsAAAnlCwAACeYLAAAIDU9/LrDnAt2ICA1Pfy6w5wLdiAAKAQnkOQAAAAoBoQkAABIAAABhuJUAAAAAAAZOOgAADTIwNC45MTgwLlMuMDEKCekLAAAJ6gsAAAnrCwAACA1Pfy6w5wLdiAgNT38usOcC3YgACgEJ5DkAAAAKAaIJAAASAAAAYriVAAAAAAAGUzoAAA0yMDQuOTE5NS5TLjAxCgnuCwAACe8LAAAJ8AsAAAgNT38usOcC3YgIDU9/LrDnAt2IAAoBCeQ5AAAACgGjCQAAEgAAABzBlQAAAAAABlg6AAANMjA1LjkwMTEuUy4wMQoJJQwAAAkmDAAACScMAAAIDU9/LrDnAt2ICA1Pfy6w5wLdiAAKAQnkOQAAAAoBpAkAABIAAAAdwZUAAAAAAAZdOgAADTIwNS45MDE2LlMuMDEKCSoMAAAJKwwAAAksDAAACA1Pfy6w5wLdiAgNT38usOcC3YgACgEJ5DkAAAAKAaUJAAASAAAARMGVAAAAAAAGYjoAAAsyMDYuMTAwMS4wMQoJLwwAAAkwDAAACTEMAAAIDU9/LrDnAt2ICA1Pfy6w5wLdiAAKAQnkOQAAAAoBpgkAABIAAAB0tZUAAAAAAAZnOgAADTIwNi4xMDUwLlMuMDEKCTQMAAAJNQwAAAk2DAAACA1Pfy6w5wLdiAgNT38usOcC3YgACgEJ5DkAAAAKAacJAAASAAAARcGVAAAAAAAGbDoAAAsyMDYuMjAwMS4wMQoJOQwAAAk6DAAACTsMAAAIDU9/LrDnAt2ICA1Pfy6w5wLdiAAKAQnkOQAAAAoBqAkAABIAAABGwZUAAAAAAAZxOgAACzIwNi4zMDAxLjAxCgk+DAAACT8MAAAJQAwAAAgNT38usOcC3YgIDU9/LrDnAt2IAAoBCeQ5AAAACgGpCQAAEgAAAEfBlQAAAAAABnY6AAALMjA2LjQwMDEuMDEKCUMMAAAJRAwAAAlFDAAACA1Pfy6w5wLdiAgNT38usOcC3YgACgEJ5DkAAAAKAaoJAAASAAAASMGVAAAAAAAGezoAAAsyMDYuNTAwMS4wMQoJSAwAAAlJDAAACUoMAAAIDU9/LrDnAt2ICA1Pfy6w5wLdiAAKAQnkOQAAAAoBqwkAABIAAADot5UAAAAAAAaAOgAADTIwOS4wMzAwLlMuMDEKCWsMAAAJbAwAAAltDAAACA1Pfy6w5wLdiAgNT38usOcC3YgACgEJ5DkAAAAKAawJAAASAAAAScGVAAAAAAAGhToAAAsyMTEuMDEwMS4wMQoJmAwAAAmZDAAACZoMAAAIDU9/LrDnAt2ICA1Pfy6w5wLdiAAKAQnkOQAAAAoBrQkAABIAAABKwZUAAAAAAAaKOgAACzIxMS4wMjAxLjAxCgmdDAAACZ4MAAAJnwwAAAgNT38usOcC3YgIDU9/LrDnAt2IAAoBCeQ5AAAACgGuCQAAEgAAAEvBlQAAAAAABo86AAALMjExLjAzMDEuMDEKCaIMAAAJowwAAAmkDAAACA1Pfy6w5wLdiAgNT38usOcC3YgACgEJ5DkAAAAKAa8JAAASAAAAbMCVAAAAAAAGlDoAAA0yMTEuMDcwMC5TLjAxCgmxDAAACbIMAAAJswwAAAgNT38usOcC3YgIDU9/LrDnAt2IAAoBCeQ5AAAACgGwCQAAEgAAAH+jlQAAAAAABpk6AAALMjEzLjAxMDAuMDEKCbsMAAAJvAwAAAm9DAAACA1Pfy6w5wLdiAgNT38usOcC3YgACgEJ5DkAAAAKAbEJAAASAAAAbriVAAAAAAAGnjoAAA00MTUuMTE1MC5TLjAxCgnNDgAACc4OAAAJzw4AAAgNT38usOcC3YgIDU9/LrDnAt2IAAoBCeQ5AAAACgGyCQAAEgAAAD/AlQAAAAAABqM6AAANNDE2LjkxMDAuUy4wMQoJJw8AAAkoDwAACSkPAAAIDU9/LrDnAt2ICA1Pfy6w5wLdiAAKAQnkOQAAAAoBswkAABIAAAAYoZUAAAAAAAaoOgAACzUwMi4yMDAwLjAxCgm2EQAACbcRAAAJuBEAAAgNT38usOcC3YgIDU9/LrDnAt2IAAoBCeQ5AAAACgG0CQAAEgAAAGnAlQAAAAAABq06AAANNTAyLjkwMDAuUy4wMQoJMxIAAAk0EgAACTUSAAAIDU9/LrDnAt2ICA1Pfy6w5wLdiAAKAQnkOQAAAAoBtQkAABIAAAB2tZUAAAAAAAayOgAADTUwMy4wNDAwLlMuMDEKCWoSAAAJaxIAAAlsEgAACA1Pfy6w5wLdiAgNT38usOcC3YgACgEJ5DkAAAAKAbYJAAASAAAAH8GVAAAAAAAGtzoAAA01MDMuMTAwNi5TLjAxCglvEgAACXASAAAJcRIAAAgNT38usOcC3YgIDU9/LrDnAt2IAAoBCeQ5AAAACgG3CQAAEgAAACDBlQAAAAAABrw6AAANNTA0LjEwMDEuUy4wMQoJjRIAAAmOEgAACY8SAAAIDU9/LrDnAt2ICA1Pfy6w5wLdiAAKAQnkOQAAAAoBuAkAABIAAADmuJUAAAAAAAbBOgAADTUwNC4yMDAwLlMuMDEKCZISAAAJkxIAAAmUEgAACA1Pfy6w5wLdiAgNT38usOcC3YgACgEJ5DkAAAAKAbkJAAASAAAAaaCVAAAAAAAGxjoAAAs1MDYuNDAwMC4wMQoJhxMAAAmIEwAACYkTAAAIDU9/LrDnAt2ICA1Pfy6w5wLdiAAKAQnkOQAAAAoBugkAABIAAABqoJUAAAAAAAbLOgAACzUwNi41MDAwLjAxCgmMEwAACY0TAAAJjhMAAAgNT38usOcC3YgIDU9/LrDnAt2IAAoBCeQ5AAAACgG7CQAAEgAAAGuglQAAAAAABtA6AAALNTA2LjYwMDAuMDEKCZETAAAJkhMAAAmTEwAACA1Pfy6w5wLdiAgNT38usOcC3YgACgEJ5DkAAAAKAbwJAAASAAAA6biVAAAAAAAG1ToAAA01MDYuNzA1MC5TLjAxCgmWEwAACZcTAAAJmBMAAAgNT38usOcC3YgIDU9/LrDnAt2IAAoBCeQ5AAAACgG9CQAAEgAAACHBlQAAAAAABto6AAANNTA2LjcwNjEuUy4wMQoJmxMAAAmcEwAACZ0TAAAIDU9/LrDnAt2ICA1Pfy6w5wLdiAAKAQnkOQAAAAoBvgkAABIAAAAiwZUAAAAAAAbfOgAADTUwNi44MDA2LlMuMDEKCaUTAAAJphMAAAmnEwAACA1Pfy6w5wLdiAgNT38usOcC3YgACgEJ5DkAAAAKAb8JAAASAAAAd7WVAAAAAAAG5DoAAA01MDkuOTAwNS5TLjAxCgksFAAACS0UAAAJLhQAAAgNT38usOcC3YgIDU9/LrDnAt2IAAoBCeQ5AAAACgHACQAAEgAAAHi1lQAAAAAABuk6AAANNTA5LjkwMTAuUy4wMQoJMRQAAAkyFAAACTMUAAAIDU9/LrDnAt2ICA1Pfy6w5wLdiAAKAQnkOQAAAAoBwQkAABIAAAAkwJUAAAAAAAbuOgAADTUwOS45MDE1LlMuMDEKCTYUAAAJNxQAAAk4FAAACA1Pfy6w5wLdiAgNT38usOcC3YgACgEJ5DkAAAAKAcIJAAASAAAAULaVAAAAAAAG8zoAAAs1MTEuMTIwMC4wMQoJVBQAAAlVFAAACVYUAAAIDU9/LrDnAt2ICA1Pfy6w5wLdiAAKAQnkOQAAAAoBwwkAABIAAABRtpUAAAAAAAb4OgAACzUxMS4xMzAwLjAxCglZFAAACVoUAAAJWxQAAAgNT38usOcC3YgIDU9/LrDnAt2IAAoBCeQ5AAAACgHECQAAEgAAAFK2lQAAAAAABv06AAALNTExLjIyMDAuMDEKCV4UAAAJXxQAAAlgFAAACA1Pfy6w5wLdiAgNT38usOcC3YgACgEJ5DkAAAAKAcUJAAASAAAAU7aVAAAAAAAGAjsAAAs1MTEuMjMwMC4wMQoJYxQAAAlkFAAACWUUAAAIDU9/LrDnAt2ICA1Pfy6w5wLdiAAKAQnkOQAAAAoBxgkAABIAAAAjwZUAAAAAAAYHOwAADTUxMy45MDA2LlMuMDEKCeUUAAAJ5hQAAAnnFAAACA1Pfy6w5wLdiAgNT38usOcC3YgACgEJ5DkAAAAKAccJAAASAAAATMGVAAAAAAAGDDsAAAs1MTQuMTAwMS4wMQoJ/hQAAAn/FAAACQAVAAAIDU9/LrDnAt2ICA1Pfy6w5wLdiAAKAQnkOQAAAAoByAkAABIAAADbqJUAAAAAAAYROwAACzUxNS40MDAwLjAxCgkNFQAACQ4VAAAJDxUAAAgNT38usOcC3YgIDU9/LrDnAt2IAAoBCeQ5AAAACgHJCQAAEgAAALGolQAAAAAABhY7AAALNTE1LjUwMDAuMDEKCRIVAAAJExUAAAkUFQAACA1Pfy6w5wLdiAgNT38usOcC3YgACgEJ5DkAAAAKAcoJAAASAAAATcGVAAAAAAAGGzsAAAs1MTcuMDUwMC4wMQoJKxUAAAksFQAACS0VAAAIDU9/LrDnAt2ICA1Pfy6w5wLdiAAKAQnkOQAAAAoBywkAABIAAABOwZUAAAAAAAYgOwAACzUxNy4wNjAxLjAxCgkwFQAACTEVAAAJMhUAAAgNT38usOcC3YgIDU9/LrDnAt2IAAoBCeQ5AAAACgHMCQAAEgAAACTBlQAAAAAABiU7AAANNTE3LjA2NTEuUy4wMQoJNRUAAAk2FQAACTcVAAAIDU9/LrDnAt2ICA1Pfy6w5wLdiAAKAQnkOQAAAAoBzQkAABIAAAAlwZUAAAAAAAYqOwAADTUxNy4wNzAxLlMuMDEKCToVAAAJOxUAAAk8FQAACA1Pfy6w5wLdiAgNT38usOcC3YgACgEJ5DkAAAAKAc4JAAASAAAAJsGVAAAAAAAGLzsAAA01MTcuMDkwMS5TLjAxCgk/FQAACUAVAAAJQRUAAAgNT38usOcC3YgIDU9/LrDnAt2IAAoBCeQ5AAAACgHPCQAAEgAAACfBlQAAAAAABjQ7AAANNTE3LjEwMDEuUy4wMQoJRBUAAAlFFQAACUYVAAAIDU9/LrDnAt2ICA1Pfy6w5wLdiAAKAQnkOQAAAAoB0AkAABIAAAADtpUAAAAAAAY5OwAADTUxNy4xMDEwLlMuMDEKCUkVAAAJShUAAAlLFQAACA1Pfy6w5wLdiAgNT38usOcC3YgACgEJ5DkAAAAKAdEJAAASAAAABLaVAAAAAAAGPjsAAA01MTcuMTAxNS5TLjAxCglOFQAACU8VAAAJUBUAAAgNT38usOcC3YgIDU9/LrDnAt2IAAoBCeQ5AAAACgHSCQAAEgAAAAW2lQAAAAAABkM7AAANNTE3LjEwNTAuUy4wMQoJUxUAAAlUFQAACVUVAAAIDU9/LrDnAt2ICA1Pfy6w5wLdiAAKAQnkOQAAAAoB0wkAABIAAAAowZUAAAAAAAZIOwAADTUxNy4xODAxLlMuMDEKCVgVAAAJWRUAAAlaFQAACA1Pfy6w5wLdiAgNT38usOcC3YgACgEJ5DkAAAAKAdQJAAASAAAAKcGVAAAAAAAGTTsAAA01MTcuMjAwMS5TLjAxCgldFQAACV4VAAAJXxUAAAgNT38usOcC3YgIDU9/LrDnAt2IAAoBCeQ5AAAACgHVCQAAEgAAACrBlQAAAAAABlI7AAANNTE3LjMwMDEuUy4wMQoJYhUAAAljFQAACWQVAAAIDU9/LrDnAt2ICA1Pfy6w5wLdiAAKAQnkOQAAAAoB1gkAABIAAAArwZUAAAAAAAZXOwAADTUxNy40MDAxLlMuMDEKCWcVAAAJaBUAAAlpFQAACA1Pfy6w5wLdiAgNT38usOcC3YgACgEJ5DkAAAAKAdcJAAASAAAALcGVAAAAAAAGXDsAAA01MTcuNDUwMS5TLjAxCglsFQAACW0VAAAJbhUAAAgNT38usOcC3YgIDU9/LrDnAt2IAAoBCeQ5AAAACgHYCQAAEgAAACa2lQAAAAAABmE7AAANNTIwLjk3MDAuUy4wMQoJTBcAAAlNFwAACU4XAAAIDU9/LrDnAt2ICA1Pfy6w5wLdiAAKAQnkOQAAAAoB2QkAABIAAADvuJUAAAAAAAZmOwAADTUyMS4yMDA1LlMuMDEKCUUZAAAJRhkAAAlHGQAACA1Pfy6w5wLdiAgNT38usOcC3YgACgEJ5DkAAAAKAdoJAAASAAAANKWVAAAAAAAGazsAAAs1MjQuMDkwMC4wMQoJfR0AAAl+HQAACX8dAAAIDU9/LrDnAt2ICA1Pfy6w5wLdiAAKAQnkOQAAAAoB2wkAABIAAABPwZUAAAAAAAZwOwAACzUyNi4wMTAxLjAxCgkOHgAACQ8eAAAJEB4AAAgNT38usOcC3YgIDU9/LrDnAt2IAAoBCeQ5AAAACgHcCQAAEgAAAKjAlQAAAAAABnU7AAALNTMxLjQ1MDAuMDEKCRwfAAAJHR8AAAkeHwAACA1Pfy6w5wLdiAgNT38usOcC3YgACgEJ5DkAAAAKAd0JAAASAAAAqcCVAAAAAAAGejsAAAs1MzEuNDUxMC4wMQoJIR8AAAkiHwAACSMfAAAIDU9/LrDnAt2ICA1Pfy6w5wLdiAAKAQnkOQAAAAoB3gkAABIAAACqwJUAAAAAAAZ/OwAACzUzMS40NTIwLjAxCgkmHwAACScfAAAJKB8AAAgNT38usOcC3YgIDU9/LrDnAt2IAAoBCeQ5AAAACgHfCQAAEgAAAKvAlQAAAAAABoQ7AAALNTMxLjQ1MzAuMDEKCSsfAAAJLB8AAAktHwAACA1Pfy6w5wLdiAgNT38usOcC3YgACgEJ5DkAAAAKAeAJAAASAAAArMCVAAAAAAAGiTsAAAs1MzEuNDU0MC4wMQoJMB8AAAkxHwAACTIfAAAIDU9/LrDnAt2ICA1Pfy6w5wLdiAAKAQnkOQAAAAoB4QkAABIAAACtwJUAAAAAAAaOOwAACzUzMS40NTUwLjAxCgk1HwAACTYfAAAJNx8AAAgNT38usOcC3YgIDU9/LrDnAt2IAAoBCeQ5AAAACgHiCQAAEgAAAK7AlQAAAAAABpM7AAALNTMxLjUxMTAuMDEKCTofAAAJOx8AAAk8HwAACA1Pfy6w5wLdiAgNT38usOcC3YgACgEJ5DkAAAAKAeMJAAASAAAAr8CVAAAAAAAGmDsAAAs1MzEuNTEyMC4wMQoJPx8AAAlAHwAACUEfAAAIDU9/LrDnAt2ICA1Pfy6w5wLdiAAKAQnkOQAAAAoB5AkAABIAAACwwJUAAAAAAAadOwAACzUzMS41MTMwLjAxCglEHwAACUUfAAAJRh8AAAgNT38usOcC3YgIDU9/LrDnAt2IAAoBCeQ5AAAACgHlCQAAEgAAALHAlQAAAAAABqI7AAALNTMxLjUxNDAuMDEKCUkfAAAJSh8AAAlLHwAACA1Pfy6w5wLdiAgNT38usOcC3YgACgEJ5DkAAAAKAeYJAAASAAAAssCVAAAAAAAGpzsAAAs1MzEuNTIxMC4wMQoJTh8AAAlPHwAACVAfAAAIDU9/LrDnAt2ICA1Pfy6w5wLdiAAKAQnkOQAAAAoB5wkAABIAAACzwJUAAAAAAAasOwAACzUzMS41MjIwLjAxCglTHwAACVQfAAAJVR8AAAgNT38usOcC3YgIDU9/LrDnAt2IAAoBCeQ5AAAACgHoCQAAEgAAALTAlQAAAAAABrE7AAALNTMxLjUzMTAuMDEKCVgfAAAJWR8AAAlaHwAACA1Pfy6w5wLdiAgNT38usOcC3YgACgEJ5DkAAAAKAekJAAASAAAAtcCVAAAAAAAGtjsAAAs1MzEuNTMyMC4wMQoJXR8AAAleHwAACV8fAAAIDU9/LrDnAt2ICA1Pfy6w5wLdiAAKAQnkOQAAAAoB6gkAABIAAAC2wJUAAAAAAAa7OwAACzUzMS41MzMwLjAxCgliHwAACWMfAAAJZB8AAAgNT38usOcC3YgIDU9/LrDnAt2IAAoBCeQ5AAAACgHrCQAAEgAAALfAlQAAAAAABsA7AAALNTMxLjUzNDAuMDEKCWcfAAAJaB8AAAlpHwAACA1Pfy6w5wLdiAgNT38usOcC3YgACgEJ5DkAAAAKAewJAAASAAAAucCVAAAAAAAGxTsAAAs1MzEuNTQxMC4wMQoJbB8AAAltHwAACW4fAAAIDU9/LrDnAt2ICA1Pfy6w5wLdiAAKAQnkOQAAAAoB7QkAABIAAAC6wJUAAAAAAAbKOwAACzUzMS41NDIwLjAxCglxHwAACXIfAAAJcx8AAAgNT38usOcC3YgIDU9/LrDnAt2IAAoBCeQ5AAAACgHuCQAAEgAAALvAlQAAAAAABs87AAALNTMxLjU0MzAuMDEKCXYfAAAJdx8AAAl4HwAACA1Pfy6w5wLdiAgNT38usOcC3YgACgEJ5DkAAAAKAe8JAAASAAAAvMCVAAAAAAAG1DsAAAs1MzEuNTQ0MC4wMQoJex8AAAl8HwAACX0fAAAIDU9/LrDnAt2ICA1Pfy6w5wLdiAAKAQnkOQAAAAoB8AkAABIAAAC9wJUAAAAAAAbZOwAACzUzMS42MDEwLjAxCgmAHwAACYEfAAAJgh8AAAgNT38usOcC3YgIDU9/LrDnAt2IAAoBCeQ5AAAACgHxCQAAEgAAAL7AlQAAAAAABt47AAALNTMxLjYwMjAuMDEKCYUfAAAJhh8AAAmHHwAACA1Pfy6w5wLdiAgNT38usOcC3YgACgEJ5DkAAAAKAfIJAAASAAAAv8CVAAAAAAAG4zsAAAs1MzEuNjExMC4wMQoJih8AAAmLHwAACYwfAAAIDU9/LrDnAt2ICA1Pfy6w5wLdiAAKAQnkOQAAAAoB8wkAABIAAADAwJUAAAAAAAboOwAACzUzMS42MTIwLjAxCgmPHwAACZAfAAAJkR8AAAgNT38usOcC3YgIDU9/LrDnAt2IAAoBCeQ5AAAACgH0CQAAEgAAAMHAlQAAAAAABu07AAALNTMxLjYxMzAuMDEKCZQfAAAJlR8AAAmWHwAACA1Pfy6w5wLdiAgNT38usOcC3YgACgEJ5DkAAAAKAfUJAAASAAAAwsCVAAAAAAAG8jsAAAs1MzEuNjE0MC4wMQoJmR8AAAmaHwAACZsfAAAIDU9/LrDnAt2ICA1Pfy6w5wLdiAAKAQnkOQAAAAoB9gkAABIAAADDwJUAAAAAAAb3OwAACzUzMS42MTUwLjAxCgmeHwAACZ8fAAAJoB8AAAgNT38usOcC3YgIDU9/LrDnAt2IAAoBCeQ5AAAACgH3CQAAEgAAAMXAlQAAAAAABvw7AAALNTMyLjQ1MDAuMDEKCagfAAAJqR8AAAmqHwAACA1Pfy6w5wLdiAgNT38usOcC3YgACgEJ5DkAAAAKAfgJAAASAAAAxsCVAAAAAAAGATwAAAs1MzIuNDUxMC4wMQoJrR8AAAmuHwAACa8fAAAIDU9/LrDnAt2ICA1Pfy6w5wLdiAAKAQnkOQAAAAoB+QkAABIAAADHwJUAAAAAAAYGPAAACzUzMi40NTIwLjAxCgmyHwAACbMfAAAJtB8AAAgNT38usOcC3YgIDU9/LrDnAt2IAAoBCeQ5AAAACgH6CQAAEgAAAMjAlQAAAAAABgs8AAALNTMyLjQ1MzAuMDEKCbcfAAAJuB8AAAm5HwAACA1Pfy6w5wLdiAgNT38usOcC3YgACgEJ5DkAAAAKAfsJAAASAAAAycCVAAAAAAAGEDwAAAs1MzIuNDU0MC4wMQoJvB8AAAm9HwAACb4fAAAIDU9/LrDnAt2ICA1Pfy6w5wLdiAAKAQnkOQAAAAoB/AkAABIAAADKwJUAAAAAAAYVPAAACzUzMi40NTUwLjAxCgnBHwAACcIfAAAJwx8AAAgNT38usOcC3YgIDU9/LrDnAt2IAAoBCeQ5AAAACgH9CQAAEgAAAMvAlQAAAAAABho8AAALNTMyLjUwMDAuMDEKCcYfAAAJxx8AAAnIHwAACA1Pfy6w5wLdiAgNT38usOcC3YgACgEJ5DkAAAAKAf4JAAASAAAAzMCVAAAAAAAGHzwAAAs1MzIuNTAyMC4wMQoJyx8AAAnMHwAACc0fAAAIDU9/LrDnAt2ICA1Pfy6w5wLdiAAKAQnkOQAAAAoB/wkAABIAAADNwJUAAAAAAAYkPAAACzUzMi41MDQwLjAxCgnQHwAACdEfAAAJ0h8AAAgNT38usOcC3YgIDU9/LrDnAt2IAAoBCeQ5AAAACgEACgAAEgAAAM7AlQAAAAAABik8AAALNTMyLjUxMDAuMDEKCdUfAAAJ1h8AAAnXHwAACA1Pfy6w5wLdiAgNT38usOcC3YgACgEJ5DkAAAAKAQEKAAASAAAAz8CVAAAAAAAGLjwAAAs1MzIuNTExMC4wMQoJ2h8AAAnbHwAACdwfAAAIDU9/LrDnAt2ICA1Pfy6w5wLdiAAKAQnkOQAAAAoBAgoAABIAAADQwJUAAAAAAAYzPAAACzUzMi41MTIwLjAxCgnfHwAACeAfAAAJ4R8AAAgNT38usOcC3YgIDU9/LrDnAt2IAAoBCeQ5AAAACgEDCgAAEgAAANHAlQAAAAAABjg8AAALNTMyLjUxMzAuMDEKCeQfAAAJ5R8AAAnmHwAACA1Pfy6w5wLdiAgNT38usOcC3YgACgEJ5DkAAAAKAQQKAAASAAAA0sCVAAAAAAAGPTwAAAs1MzIuNTE0MC4wMQoJ6R8AAAnqHwAACesfAAAIDU9/LrDnAt2ICA1Pfy6w5wLdiAAKAQnkOQAAAAoBBQoAABIAAADTwJUAAAAAAAZCPAAACzUzMi41MjAwLjAxCgnuHwAACe8fAAAJ8B8AAAgNT38usOcC3YgIDU9/LrDnAt2IAAoBCeQ5AAAACgEGCgAAEgAAANTAlQAAAAAABkc8AAALNTMyLjUyMTAuMDEKCfMfAAAJ9B8AAAn1HwAACA1Pfy6w5wLdiAgNT38usOcC3YgACgEJ5DkAAAAKAQcKAAASAAAA1cCVAAAAAAAGTDwAAAs1MzIuNTIyMC4wMQoJ+B8AAAn5HwAACfofAAAIDU9/LrDnAt2ICA1Pfy6w5wLdiAAKAQnkOQAAAAoBCAoAABIAAADWwJUAAAAAAAZRPAAACzUzMi41MzAwLjAxCgn9HwAACf4fAAAJ/x8AAAgNT38usOcC3YgIDU9/LrDnAt2IAAoBCeQ5AAAACgEJCgAAEgAAANfAlQAAAAAABlY8AAALNTMyLjUzMTAuMDEKCQIgAAAJAyAAAAkEIAAACA1Pfy6w5wLdiAgNT38usOcC3YgACgEJ</t>
  </si>
  <si>
    <t>LANE CLOSED SIGN/BARRICADE</t>
  </si>
  <si>
    <t>Estimator</t>
  </si>
  <si>
    <t>06 - 4R Restoration and Rehabilitation (Roadway Construction)</t>
  </si>
  <si>
    <t>TEMPORARY PAVEMENT MARKING</t>
  </si>
  <si>
    <t>TRAFFIC CONTROL</t>
  </si>
  <si>
    <t>CONCRETE BARRIER TEMPORARY PRECAST</t>
  </si>
  <si>
    <t>5DkAAAAKAQoKAAASAAAA2MCVAAAAAAAGWzwAAAs1MzIuNTMyMC4wMQoJByAAAAkIIAAACQkgAAAIDU9/LrDnAt2ICA1Pfy6w5wLdiAAKAQnkOQAAAAoBCwoAABIAAADZwJUAAAAAAAZgPAAACzUzMi41MzMwLjAxCgkMIAAACQ0gAAAJDiAAAAgNT38usOcC3YgIDU9/LrDnAt2IAAoBCeQ5AAAACgEMCgAAEgAAANrAlQAAAAAABmU8AAALNTMyLjUzNDAuMDEKCREgAAAJEiAAAAkTIAAACA1Pfy6w5wLdiAgNT38usOcC3YgACgEJ5DkAAAAKAQ0KAAASAAAA28CVAAAAAAAGajwAAAs1MzIuNTQwMC4wMQoJFiAAAAkXIAAACRggAAAIDU9/LrDnAt2ICA1Pfy6w5wLdiAAKAQnkOQAAAAoBDgoAABIAAADcwJUAAAAAAAZvPAAACzUzMi41NDEwLjAxCgkbIAAACRwgAAAJHSAAAAgNT38usOcC3YgIDU9/LrDnAt2IAAoBCeQ5AAAACgEPCgAAEgAAAN3AlQAAAAAABnQ8AAALNTMyLjU0MjAuMDEKCSAgAAAJISAAAAkiIAAACA1Pfy6w5wLdiAgNT38usOcC3YgACgEJ5DkAAAAKARAKAAASAAAA3sCVAAAAAAAGeTwAAAs1MzIuNTQzMC4wMQoJJSAAAAkmIAAACScgAAAIDU9/LrDnAt2ICA1Pfy6w5wLdiAAKAQnkOQAAAAoBEQoAABIAAADfwJUAAAAAAAZ+PAAACzUzMi41NDQwLjAxCgkqIAAACSsgAAAJLCAAAAgNT38usOcC3YgIDU9/LrDnAt2IAAoBCeQ5AAAACgESCgAAEgAAAODAlQAAAAAABoM8AAALNTMyLjYwMDAuMDEKCS8gAAAJMCAAAAkxIAAACA1Pfy6w5wLdiAgNT38usOcC3YgACgEJ5DkAAAAKARMKAAASAAAA4cCVAAAAAAAGiDwAAAs1MzIuNjAxMC4wMQoJNCAAAAk1IAAACTYgAAAIDU9/LrDnAt2ICA1Pfy6w5wLdiAAKAQnkOQAAAAoBFAoAABIAAADiwJUAAAAAAAaNPAAACzUzMi42MDIwLjAxCgk5IAAACTogAAAJOyAAAAgNT38usOcC3YgIDU9/LrDnAt2IAAoBCeQ5AAAACgEVCgAAEgAAAOPAlQAAAAAABpI8AAALNTMyLjYxMDAuMDEKCT4gAAAJPyAAAAlAIAAACA1Pfy6w5wLdiAgNT38usOcC3YgACgEJ5DkAAAAKARYKAAASAAAA5MCVAAAAAAAGlzwAAAs1MzIuNjExMC4wMQoJQyAAAAlEIAAACUUgAAAIDU9/LrDnAt2ICA1Pfy6w5wLdiAAKAQnkOQAAAAoBFwoAABIAAADlwJUAAAAAAAacPAAACzUzMi42MTIwLjAxCglIIAAACUkgAAAJSiAAAAgNT38usOcC3YgIDU9/LrDnAt2IAAoBCeQ5AAAACgEYCgAAEgAAAObAlQAAAAAABqE8AAALNTMyLjYxMzAuMDEKCU0gAAAJTiAAAAlPIAAACA1Pfy6w5wLdiAgNT38usOcC3YgACgEJ5DkAAAAKARkKAAASAAAA58CVAAAAAAAGpjwAAAs1MzIuNjE0MC4wMQoJUiAAAAlTIAAACVQgAAAIDU9/LrDnAt2ICA1Pfy6w5wLdiAAKAQnkOQAAAAoBGgoAABIAAADowJUAAAAAAAarPAAACzUzMi42MTUwLjAxCglXIAAACVggAAAJWSAAAAgNT38usOcC3YgIDU9/LrDnAt2IAAoBCeQ5AAAACgEbCgAAEgAAAPzAlQAAAAAABrA8AAANNTQxLjAyMDAuUy4wMQoJXCAAAAldIAAACV4gAAAIDU9/LrDnAt2ICA1Pfy6w5wLdiAAKAQnkOQAAAAoBHAoAABIAAAD9wJUAAAAAAAa1PAAADTU0MS4wMzAwLlMuMDEKCWEgAAAJYiAAAAljIAAACA1Pfy6w5wLdiAgNT38usOcC3YgACgEJ5DkAAAAKAR0KAAASAAAA/sCVAAAAAAAGujwAAA01NDEuMDQwMC5TLjAxCglmIAAACWcgAAAJaCAAAAgNT38usOcC3YgIDU9/LrDnAt2IAAoBCeQ5AAAACgEeCgAAEgAAAGrAlQAAAAAABr88AAANNjA2LjkxMDUuUy4wMQoJRiQAAAlHJAAACUgkAAAIDU9/LrDnAt2ICA1Pfy6w5wLdiAAKAQnkOQAAAAoBHwoAABIAAACUwZUAAAAAAAbEPAAADTYxMS45ODUwLlMuMDEKCTgoAAAJOSgAAAk6KAAACA1Pfy6w5wLdiAgNT38usOcC3YgACgEJ5DkAAAAKASAKAAASAAAA/7iVAAAAAAAGyTwAAA02MTIuMDkwMi5TLjAxCgnOKAAACc8oAAAJ0CgAAAgNT38usOcC3YgIDU9/LrDnAt2IAAoBCeQ5AAAACgEhCgAAEgAAAKuolQAAAAAABs48AAALNjE2LjAxMDAuMDEKCfUpAAAJ9ikAAAn3KQAACA1Pfy6w5wLdiAgNT38usOcC3YgACgEJ5DkAAAAKASIKAAASAAAA9KeVAAAAAAAG0zwAAAs2MTYuMDMyOS4wMQoJHSoAAAkeKgAACR8qAAAIDU9/LrDnAt2ICA1Pfy6w5wLdiAAKAQnkOQAAAAoBIwoAABIAAAABuZUAAAAAAAbYPAAADTYxNi4wMzUwLlMuMDEKCSIqAAAJIyoAAAkkKgAACA1Pfy6w5wLdiAgNT38usOcC3YgACgEJ5DkAAAAKASQKAAASAAAAArmVAAAAAAAG3TwAAA02MTYuMDM1Mi5TLjAxCgknKgAACSgqAAAJKSoAAAgNT38usOcC3YgIDU9/LrDnAt2IAAoBCeQ5AAAACgElCgAAEgAAAAO5lQAAAAAABuI8AAANNjE2LjAzNjAuUy4wMQoJLCoAAAktKgAACS4qAAAIDU9/LrDnAt2ICA1Pfy6w5wLdiAAKAQnkOQAAAAoBJgoAABIAAAD8p5UAAAAAAAbnPAAACzYxOC4wMTAwLjAxCgljKgAACWQqAAAJZSoAAAgNT38usOcC3YgIDU9/LrDnAt2IAAoBCeQ5AAAACgEnCgAAEgAAAOy5lQAAAAAABuw8AAALNjMyLjAxMDEuMDEKCbwrAAAJvSsAAAm+KwAACA1Pfy6w5wLdiAgNT38usOcC3YgACgEJ5DkAAAAKASgKAAASAAAA7bmVAAAAAAAG8TwAAAs2MzIuMDIwMS4wMQoJwSsAAAnCKwAACcMrAAAIDU9/LrDnAt2ICA1Pfy6w5wLdiAAKAQnkOQAAAAoBKQoAABIAAADuuZUAAAAAAAb2PAAACzYzMi4wMzAxLjAxCgnGKwAACccrAAAJyCsAAAgNT38usOcC3YgIDU9/LrDnAt2IAAoBCeQ5AAAACgEqCgAAEgAAANS0lQAAAAAABvs8AAANNjM2LjAwNTAuUy4wMQoJcCwAAAlxLAAACXIsAAAIDU9/LrDnAt2ICA1Pfy6w5wLdiAAKAQnkOQAAAAoBKwoAABIAAABluZUAAAAAAAYAPQAADTY0MC4wMjAwLlMuMDEKCVEtAAAJUi0AAAlTLQAACA1Pfy6w5wLdiAgNT38usOcC3YgACgEJ5DkAAAAKASwKAAASAAAAZrmVAAAAAAAGBT0AAA02NDAuMDI1MC5TLjAxCglWLQAACVctAAAJWC0AAAgNT38usOcC3YgIDU9/LrDnAt2IAAoBCeQ5AAAACgEtCgAAEgAAAGe5lQAAAAAABgo9AAANNjQwLjAyNzAuUy4wMQoJWy0AAAlcLQAACV0tAAAIDU9/LrDnAt2ICA1Pfy6w5wLdiAAKAQnkOQAAAAoBLgoAABIAAABuwZUAAAAAAAYPPQAACzY1MC42NTAxLjAxCglKMQAACUsxAAAJTDEAAAgNT38usOcC3YgIDU9/LrDnAt2IAAoBCeQ5AAAACgEvCgAAEgAAAG/BlQAAAAAABhQ9AAALNjUwLjg1MDEuMDEKCV4xAAAJXzEAAAlgMQAACA1Pfy6w5wLdiAgNT38usOcC3YgACgEJ5DkAAAAKATAKAAASAAAAQMGVAAAAAAAGGT0AAAs2NTAuOTUwMC4wMQoJaDEAAAlpMQAACWoxAAAIDU9/LrDnAt2ICA1Pfy6w5wLdiAAKAQnkOQAAAAoBMQoAABIAAABwwZUAAAAAAAYePQAACzY1MC45OTExLjAxCgltMQAACW4xAAAJbzEAAAgNT38usOcC3YgIDU9/LrDnAt2IAAoBCeQ5AAAACgEyCgAAEgAAAMujlQAAAAAABiM9AAALNjUyLjA2OTAuMDEKCSEyAAAJIjIAAAkjMgAACA1Pfy6w5wLdiAgNT38usOcC3YgACgEJ5DkAAAAKATMKAAASAAAA2KOVAAAAAAAGKD0AAAs2NTMuMDE4MC4wMQoJbDIAAAltMgAACW4yAAAIDU9/LrDnAt2ICA1Pfy6w5wLdiAAKAQnkOQAAAAoBNAoAABIAAABxwZUAAAAAAAYtPQAACzY1Ni4wMTAxLjAxCgkuNAAACS80AAAJMDQAAAgNT38usOcC3YgIDU9/LrDnAt2IAAoBCeQ5AAAACgE1CgAAEgAAAHLBlQAAAAAABjI9AAALNjU2LjAyMDEuMDEKCTM0AAAJNDQAAAk1NAAACA1Pfy6w5wLdiAgNT38usOcC3YgACgEJ5DkAAAAKATYKAAASAAAAc8GVAAAAAAAGNz0AAAs2NTYuMDMwMS4wMQoJODQAAAk5NAAACTo0AAAIDU9/LrDnAt2ICA1Pfy6w5wLdiAAKAQnkOQAAAAoBNwoAABIAAAB0wZUAAAAAAAY8PQAACzY1Ni4wNDAxLjAxCgk9NAAACT40AAAJPzQAAAgNT38usOcC3YgIDU9/LrDnAt2IAAoBCeQ5AAAACgE4CgAAEgAAAHXBlQAAAAAABkE9AAALNjU2LjA1MDEuMDEKCUI0AAAJQzQAAAlENAAACA1Pfy6w5wLdiAgNT38usOcC3YgACgEJ5DkAAAAKATkKAAASAAAAd8GVAAAAAAAGRj0AAAs2NTguNTA3MC4wMQoJ/zUAAAkANgAACQE2AAAIDU9/LrDnAt2ICA1Pfy6w5wLdiAAKAQnkOQAAAAoBOgoAABIAAAB4wZUAAAAAAAZLPQAACzY1OS4wNjAxLjAxCgkJNgAACQo2AAAJCzYAAAgNT38usOcC3YgIDU9/LrDnAt2IAAoBCeQ5AAAACgE7CgAAEgAAAPXAlQAAAAAABlA9AAALNjYwLjA1MDAuMDEKCU82AAAJUDYAAAlRNgAACA1Pfy6w5wLdiAgNT38usOcC3YgACgEJ5DkAAAAKATwKAAASAAAAecGVAAAAAAAGVT0AAAs2NjEuMDEwMS4wMQoJVDYAAAlVNgAACVY2AAAIDU9/LrDnAt2ICA1Pfy6w5wLdiAAKAQnkOQAAAAoBPQoAABIAAAB6wZUAAAAAAAZaPQAACzY2MS4wMjAxLjAxCglZNgAACVo2AAAJWzYAAAgNT38usOcC3YgIDU9/LrDnAt2IAAoBCeQ5AAAACgE+CgAAEgAAAHvBlQAAAAAABl89AAALNjYxLjA3MDEuMDEKCWM2AAAJZDYAAAllNgAACA1Pfy6w5wLdiAgNT38usOcC3YgACgEJ5DkAAAAKAT8KAAASAAAA67eVAAAAAAAGZD0AAAs4MDEuMDE1MC4wMQoJ3zcAAAngNwAACeE3AAAIDU9/LrDnAt2ICA1Pfy6w5wLdiAAKAQnkOQAAAAoBQAoAABIAAAAAwZUAAAAAAAZpPQAADTk5OS4yMDAwLlMuMDEKCeM4AAAJ5DgAAAnlOAAACA1Pfy6w5wLdiAgNT38usOcC3YgACgEJ5DkAAAAKAUEKAAASAAAAAcGVAAAAAAAGbj0AAA05OTkuMjAwNS5TLjAxCgnoOAAACek4AAAJ6jgAAAgNT38usOcC3YgIDU9/LrDnAt2IAAoBCeQ5AAAACgFCCgAAEgAAAJ6glQAAAAAABnM9AAALU1BWLjAwMDUuMDEKCQE5AAAJAjkAAAkDOQAACA1Pfy6w5wLdiAgNT38usOcC3YgACgEJ5DkAAAAKAUMKAAASAAAAn6CVAAAAAAAGeD0AAAtTUFYuMDAxMC4wMQoJBjkAAAkHOQAACQg5AAAIDU9/LrDnAt2ICA1Pfy6w5wLdiAAKAQnkOQAAAAoBRAoAABIAAACgoJUAAAAAAAZ9PQAAC1NQVi4wMDE1LjAxCgkLOQAACQw5AAAJDTkAAAgNT38usOcC3YgIDU9/LrDnAt2IAAoBCeQ5AAAACgFFCgAAEgAAAKGglQAAAAAABoI9AAALU1BWLjAwMjAuMDEKCRA5AAAJETkAAAkSOQAACA1Pfy6w5wLdiAgNT38usOcC3YgACgEJ5DkAAAAKAUYKAAASAAAAoqCVAAAAAAAGhz0AAAtTUFYuMDAyNS4wMQoJFTkAAAkWOQAACRc5AAAIDU9/LrDnAt2ICA1Pfy6w5wLdiAAKAQnkOQAAAAoBRwoAABIAAACjoJUAAAAAAAaMPQAAC1NQVi4wMDMwLjAxCgkaOQAACRs5AAAJHDkAAAgNT38usOcC3YgIDU9/LrDnAt2IAAoBCeQ5AAAACgFICgAAEgAAAKSglQAAAAAABpE9AAALU1BWLjAwMzUuMDEKCR85AAAJIDkAAAkhOQAACA1Pfy6w5wLdiAgNT38usOcC3YgACgEJ5DkAAAAKAUkKAAASAAAApaCVAAAAAAAGlj0AAAtTUFYuMDA0MC4wMQoJJDkAAAklOQAACSY5AAAIDU9/LrDnAt2ICA1Pfy6w5wLdiAAKAQnkOQAAAAoBSgoAABIAAACmoJUAAAAAAAabPQAAC1NQVi4wMDQ1LjAxCgkpOQAACSo5AAAJKzkAAAgNT38usOcC3YgIDU9/LrDnAt2IAAoBCeQ5AAAACgFLCgAAEgAAAKeglQAAAAAABqA9AAALU1BWLjAwNTAuMDEKCS45AAAJLzkAAAkwOQAACA1Pfy6w5wLdiAgNT38usOcC3YgACgEJ5DkAAAAKAUwKAAASAAAAqKCVAAAAAAAGpT0AAAtTUFYuMDA1NS4wMQoJMzkAAAk0OQAACTU5AAAIDU9/LrDnAt2ICA1Pfy6w5wLdiAAKAQnkOQAAAAoBTQoAABIAAACpoJUAAAAAAAaqPQAAC1NQVi4wMDYwLjAxCgk4OQAACTk5AAAJOjkAAAgNT38usOcC3YgIDU9/LrDnAt2IAAoBCeQ5AAAACgFOCgAAEgAAAKqglQAAAAAABq89AAALU1BWLjAwNjUuMDEKCT05AAAJPjkAAAk/OQAACA1Pfy6w5wLdiAgNT38usOcC3YgACgEJ5DkAAAAKAU8KAAASAAAAq6CVAAAAAAAGtD0AAAtTUFYuMDA3MC4wMQoJQjkAAAlDOQAACUQ5AAAIDU9/LrDnAt2ICA1Pfy6w5wLdiAAKAQnkOQAAAAoBUAoAABIAAACsoJUAAAAAAAa5PQAAC1NQVi4wMDc1LjAxCglHOQAACUg5AAAJSTkAAAgNT38usOcC3YgIDU9/LrDnAt2IAAoBCeQ5AAAACgFRCgAAEgAAAK2glQAAAAAABr49AAALU1BWLjAwODAuMDEKCUw5AAAJTTkAAAlOOQAACA1Pfy6w5wLdiAgNT38usOcC3YgACgEJ5DkAAAAKAVIKAAASAAAArqCVAAAAAAAGwz0AAAtTUFYuMDA4NS4wMQoJUTkAAAlSOQAACVM5AAAIDU9/LrDnAt2ICA1Pfy6w5wLdiAAKAQnkOQAAAAoBUwoAABIAAACvoJUAAAAAAAbIPQAAC1NQVi4wMDkwLjAxCglWOQAACVc5AAAJWDkAAAgNT38usOcC3YgIDU9/LrDnAt2IAAoBCeQ5AAAACgFUCgAAEgAAALCglQAAAAAABs09AAALU1BWLjAwOTUuMDEKCVs5AAAJXDkAAAldOQAACA1Pfy6w5wLdiAgNT38usOcC3YgACgEJ5DkAAAAKAVUKAAASAAAAsaCVAAAAAAAG0j0AAAtTUFYuMDEwMC4wMQoJYDkAAAlhOQAACWI5AAAIDU9/LrDnAt2ICA1Pfy6w5wLdiAAKAQnkOQAAAAoBVgoAABIAAADmjJUAAAAAAAbXPQAAC1NQVi4wMTA1LjAxCgllOQAACWY5AAAJZzkAAAgNT38usOcC3YgIDU9/LrDnAt2IAAoBCeQ5AAAACgFXCgAAEgAAALKglQAAAAAABtw9AAALU1BWLjAxMTAuMDEKCWo5AAAJazkAAAlsOQAACA1Pfy6w5wLdiAgNT38usOcC3YgACgEJ5DkAAAAKAVgKAAASAAAAs6CVAAAAAAAG4T0AAAtTUFYuMDEyMC4wMQoJbzkAAAlwOQAACXE5AAAIDU9/LrDnAt2ICA1Pfy6w5wLdiAAKAQnkOQAAAAoBWQoAABIAAAC0oJUAAAAAAAbmPQAAC1NQVi4wMTI1LjAxCgl0OQAACXU5AAAJdjkAAAgNT38usOcC3YgIDU9/LrDnAt2IAAoBCeQ5AAAACgFaCgAAEgAAALWglQAAAAAABus9AAALU1BWLjAxMzAuMDEKCXk5AAAJejkAAAl7OQAACA1Pfy6w5wLdiAgNT38usOcC3YgACgEJ5DkAAAAKAVsKAAASAAAAtqCVAAAAAAAG8D0AAAtTUFYuMDEzNS4wMQoJfjkAAAl/OQAACYA5AAAIDU9/LrDnAt2ICA1Pfy6w5wLdiAAKAQnkOQAAAAoBXAoAABIAAAC3oJUAAAAAAAb1PQAAC1NQVi4wMTQwLjAxCgmDOQAACYQ5AAAJhTkAAAgNT38usOcC3YgIDU9/LrDnAt2IAAoBCeQ5AAAACgFdCgAAEgAAALiglQAAAAAABvo9AAALU1BWLjAxNDUuMDEKCYg5AAAJiTkAAAmKOQAACA1Pfy6w5wLdiAgNT38usOcC3YgACgEJ5DkAAAAKAV4KAAASAAAAuaCVAAAAAAAG/z0AAAtTUFYuMDE1MC4wMQoJjTkAAAmOOQAACY85AAAIDU9/LrDnAt2ICA1Pfy6w5wLdiAAKAQnkOQAAAAoBXwoAABIAAADmuZUAAAAAAAYEPgAAC1NQVi4wMTUyLjAxCgmSOQAACZM5AAAJlDkAAAgNT38usOcC3YgIDU9/LrDnAt2IAAoBCeQ5AAAACgFgCgAAEgAAAEy3lQAAAAAABgk+AAALU1BWLjAxNTMuMDEKCZc5AAAJmDkAAAmZOQAACA1Pfy6w5wLdiAgNT38usOcC3YgACgEJ5DkAAAAKAWEKAAASAAAAuqCVAAAAAAAGDj4AAAtTUFYuMDE1NS4wMQoJnDkAAAmdOQAACZ45AAAIDU9/LrDnAt2ICA1Pfy6w5wLdiAAKAQnkOQAAAAoBYgoAABIAAAC7oJUAAAAAAAYTPgAAC1NQVi4wMTYwLjAxCgmhOQAACaI5AAAJozkAAAgNT38usOcC3YgIDU9/LrDnAt2IAAoBCeQ5AAAACgFjCgAAEgAAALyglQAAAAAABhg+AAALU1BWLjAxNjUuMDEKCaY5AAAJpzkAAAmoOQAACA1Pfy6w5wLdiAgNT38usOcC3YgACgEJ5DkAAAAKAWQKAAASAAAAvaCVAAAAAAAGHT4AAAtTUFYuMDE3MC4wMQoJqzkAAAmsOQAACa05AAAIDU9/LrDnAt2ICA1Pfy6w5wLdiAAKAQnkOQAAAAoBZQoAABIAAAC+oJUAAAAAAAYiPgAAC1NQVi4wMTc1LjAxCgmwOQAACbE5AAAJsjkAAAgNT38usOcC3YgIDU9/LrDnAt2IAAoBCeQ5AAAACgFmCgAAEgAAAL+glQAAAAAABic+AAALU1BWLjAxODAuMDEKCbU5AAAJtjkAAAm3OQAACA1Pfy6w5wLdiAgNT38usOcC3YgACgEJ5DkAAAAKAWcKAAASAAAAwKCVAAAAAAAGLD4AAAtTUFYuMDE4NS4wMQoJujkAAAm7OQAACbw5AAAIDU9/LrDnAt2ICA1Pfy6w5wLdiAAKAQnkOQAAAAoBaAoAABIAAADStZUAAAAAAAYxPgAAC1NQVi4wMTg3LjAxCgm/OQAACcA5AAAJwTkAAAgNT38usOcC3YgIDU9/LrDnAt2IAAoBCeQ5AAAACgFpCgAAEgAAAMGglQAAAAAABjY+AAALU1BWLjAxOTAuMDEKCcQ5AAAJxTkAAAnGOQAACA1Pfy6w5wLdiAgNT38usOcC3YgACgEJ5DkAAAAKAWoKAAASAAAAwqCVAAAAAAAGOz4AAAtTUFYuMDE5NS4wMQoJyTkAAAnKOQAACcs5AAAIDU9/LrDnAt2ICA1Pfy6w5wLdiAAKAQnkOQAAAAoBawoAABIAAADDoJUAAAAAAAZAPgAAC1NQVi4wMjAwLjAxCgnOOQAACc85AAAJ0DkAAAgNT38usOcC3YgIDU9/LrDnAt2IAAoBCeQ5AAAACgFsCgAAEgAAAMSglQAAAAAABkU+AAALU1BWLjAyMDUuMDEKCdM5AAAJ1DkAAAnVOQAACA1Pfy6w5wLdiAgNT38usOcC3YgACgEJ5DkAAAAKAW0KAAASAAAAxaCVAAAAAAAGSj4AAAtTUFYuMDIxMC4wMQoJ2DkAAAnZOQAACdo5AAAIDU9/LrDnAt2ICA1Pfy6w5wLdiAAKAQnkOQAAAAoBbgoAABIAAABEoZUAAAAAAAZPPgAAC1NQVi4wMjE1LjAxCgndOQAACd45AAAJ3zkAAAgNT38usOcC3YgIDU9/LrDnAt2IAAoBCeQ5AAAACgVvCgAAF1EyUC5Db3JlLk1vZGVsLkNhdGVnb3J5BAAAABs8Q2F0ZWdvcnlJZD5rX19CYWNraW5nRmllbGQcPEZlZFdvcmtUeXBlPmtfX0JhY2tpbmdGaWVsZB08Q2F0ZWdvcnlEZXNjPmtfX0JhY2tpbmdGaWVsZBg8RnVuZGluZz5rX19CYWNraW5nRmllbGQAAQEBCAIAAAAKAAAABlQ+AAAmMDYgLSA0UiBSZXN0b3JhdGlvbiBhbmQgUmVoYWJpbGl0YXRpb24GVT4AABRSb2Fkd2F5IENvbnN0cnVjdGlvbgkFAAAABOgjAAB/U3lzdGVtLkNvbGxlY3Rpb25zLkdlbmVyaWMuTGlzdGAxW1tTeXN0ZW0uU3RyaW5nLCBtc2NvcmxpYiwgVmVyc2lvbj00LjAuMC4wLCBDdWx0dXJlPW5ldXRyYWwsIFB1YmxpY0tleVRva2VuPWI3N2E1YzU2MTkzNGUwODldXQMAAAAGX2l0ZW1zBV9zaXplCF92ZXJzaW9uBgAACAgJVz4AAAEAAAAFAAAAAe4jAADoIwAACVg+AAABAAAABAAAAAGGLQAA6CMAAAlZPgAAAQAAABIAAAABmy0AAOgjAAAJWj4AAAEAAAASAAAAAbUtAADoIwAACVs+AAABAAAAEgAAAAHALQAA6CMAAAlcPgAAAQAAABEAAAABxi0AAOgjAAAJXT4AAAEAAAARAAAAAcwtAADoIwAACV4+AAABAAAAEgAAAAHSLQAA6CMAAAlfPgAAAQAAABEAAAAB2C0AAOgjAAAJYD4AAAEAAAARAAAAAd4tAADoIwAACWE+AAABAAAAEgAAAAHkLQAA6CMAAAliPgAAAQAAABEAAAABIS4AAOgjAAAJYz4AAAEAAAAuAAAAATEuAADoIwAACWQ+AAABAAAAFAAAAAFQLgAA6CMAAAllPgAAAQAAABQAAAABwjAAAOgjAAAJZj4AAAAAAAAJAAAAAc0wAADoIwAACWc+AAABAAAAGAAAAAHsMAAA6CMAAAloPgAAAAAAABcAAAAB9zAAAOgjAAAJaT4AAAEAAAAVAAAAEVc+AAAEAAAABmo+AAAENjAzLQ0DEVg+AAAEAAAACWo+AAANAxFZPgAABAAAAAZrPgAABjY0My1UQw0DEVo+AAAEAAAACWs+AAANAxFbPgAABAAAAAlrPgAADQMRXD4AAAQAAAAJaz4AAA0DEV0+AAAEAAAACWs+AAANAxFePgAABAAAAAlrPgAADQMRXz4AAAQAAAAJaz4AAA0DEWA+AAAEAAAACWs+AAANAxFhPgAABAAAAAlrPgAADQMRYj4AAAQAAAAJaz4AAA0DEWM+AAAEAAAABmw+AAAGNjQ2LVBNDQMRZD4AAAQAAAAJbD4AAA0DEWU+AAAEAAAACWw+AAANAxFmPgAABAAAAA0EEWc+AAAEAAAABm0+AAAGNjQ2LVBNDQMRaD4AAAQAAAANBBFpPgAABAAAAAlsPgAADQML</t>
  </si>
  <si>
    <t>TBD</t>
  </si>
  <si>
    <t>ROUNDABOUT PAINTING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</si>
</sst>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+00;[Red]\-0\+00"/>
    <numFmt numFmtId="165" formatCode="&quot;$&quot;#,##0.00"/>
    <numFmt numFmtId="166" formatCode="m/d/yyyy;@"/>
    <numFmt numFmtId="167" formatCode="0.000"/>
    <numFmt numFmtId="168" formatCode="m/d/yyyy\ h:mm:ss\ AM/PM"/>
    <numFmt numFmtId="169" formatCode="0;0;&quot;--&quot;"/>
  </numFmts>
  <fonts count="30" x14ac:knownFonts="1">
    <font>
      <sz val="11"/>
      <color theme="1"/>
      <name val="Calibri"/>
      <family val="2"/>
      <scheme val="minor"/>
    </font>
    <font>
      <sz val="10"/>
      <name val="Garamond"/>
      <family val="1"/>
    </font>
    <font>
      <sz val="9"/>
      <name val="Lucida Console"/>
      <family val="3"/>
    </font>
    <font>
      <sz val="10"/>
      <name val="Courier New"/>
      <family val="3"/>
    </font>
    <font>
      <sz val="12"/>
      <name val="Garamond"/>
      <family val="1"/>
    </font>
    <font>
      <b/>
      <sz val="12"/>
      <name val="Lucida Console"/>
      <family val="3"/>
    </font>
    <font>
      <sz val="8"/>
      <name val="Lucida Console"/>
      <family val="3"/>
    </font>
    <font>
      <sz val="10"/>
      <name val="Arial"/>
      <family val="2"/>
    </font>
    <font>
      <b/>
      <sz val="8"/>
      <color indexed="8"/>
      <name val="Lucida Console"/>
      <family val="3"/>
    </font>
    <font>
      <b/>
      <sz val="9"/>
      <name val="Lucida Console"/>
      <family val="3"/>
    </font>
    <font>
      <b/>
      <sz val="8"/>
      <name val="Lucida Console"/>
      <family val="3"/>
    </font>
    <font>
      <b/>
      <sz val="9"/>
      <color indexed="8"/>
      <name val="Lucida Console"/>
      <family val="3"/>
    </font>
    <font>
      <b/>
      <sz val="9"/>
      <color indexed="10"/>
      <name val="Lucida Console"/>
      <family val="3"/>
    </font>
    <font>
      <sz val="12"/>
      <name val="Lucida Console"/>
      <family val="3"/>
    </font>
    <font>
      <sz val="9"/>
      <color theme="0" tint="-0.249977111117893"/>
      <name val="Lucida Console"/>
      <family val="3"/>
    </font>
    <font>
      <sz val="9"/>
      <color indexed="8"/>
      <name val="Lucida Console"/>
      <family val="3"/>
    </font>
    <font>
      <b/>
      <sz val="9"/>
      <color rgb="FF800000"/>
      <name val="Lucida Console"/>
      <family val="3"/>
    </font>
    <font>
      <sz val="9"/>
      <color indexed="10"/>
      <name val="Lucida Console"/>
      <family val="3"/>
    </font>
    <font>
      <b/>
      <sz val="9"/>
      <color theme="1"/>
      <name val="Lucida Console"/>
      <family val="3"/>
    </font>
    <font>
      <u/>
      <sz val="10"/>
      <color indexed="12"/>
      <name val="Courier New"/>
      <family val="3"/>
    </font>
    <font>
      <sz val="9"/>
      <color theme="1"/>
      <name val="Lucida Console"/>
      <family val="3"/>
    </font>
    <font>
      <b/>
      <u/>
      <sz val="9"/>
      <color indexed="16"/>
      <name val="Lucida Console"/>
      <family val="3"/>
    </font>
    <font>
      <sz val="11"/>
      <color theme="1"/>
      <name val="Calibri"/>
      <family val="2"/>
      <scheme val="minor"/>
    </font>
    <font>
      <b/>
      <sz val="8"/>
      <color rgb="FF800000"/>
      <name val="Lucida Console"/>
      <family val="3"/>
    </font>
    <font>
      <sz val="8"/>
      <name val="Calibri Light"/>
      <family val="2"/>
      <scheme val="major"/>
    </font>
    <font>
      <u/>
      <sz val="8"/>
      <name val="Calibri Light"/>
      <family val="2"/>
      <scheme val="major"/>
    </font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8"/>
      <name val="Calibri Light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3" fillId="0" borderId="0"/>
    <xf numFmtId="0" fontId="4" fillId="0" borderId="0"/>
    <xf numFmtId="1" fontId="7" fillId="0" borderId="0"/>
    <xf numFmtId="43" fontId="4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2" fillId="0" borderId="0"/>
    <xf numFmtId="0" fontId="7" fillId="9" borderId="23" applyNumberFormat="0" applyFont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17">
    <xf numFmtId="0" fontId="0" fillId="0" borderId="0" xfId="0"/>
    <xf numFmtId="0" fontId="6" fillId="0" borderId="0" xfId="3" applyFont="1" applyAlignment="1">
      <alignment horizontal="right"/>
    </xf>
    <xf numFmtId="2" fontId="5" fillId="0" borderId="0" xfId="4" applyNumberFormat="1" applyFont="1" applyAlignment="1">
      <alignment horizontal="left"/>
    </xf>
    <xf numFmtId="4" fontId="8" fillId="0" borderId="0" xfId="4" applyNumberFormat="1" applyFont="1" applyAlignment="1">
      <alignment horizontal="left"/>
    </xf>
    <xf numFmtId="165" fontId="9" fillId="0" borderId="0" xfId="4" applyNumberFormat="1" applyFont="1"/>
    <xf numFmtId="0" fontId="6" fillId="0" borderId="0" xfId="3" applyFont="1"/>
    <xf numFmtId="14" fontId="5" fillId="0" borderId="0" xfId="4" applyNumberFormat="1" applyFont="1" applyAlignment="1" applyProtection="1">
      <alignment horizontal="right"/>
      <protection locked="0"/>
    </xf>
    <xf numFmtId="14" fontId="11" fillId="0" borderId="0" xfId="4" applyNumberFormat="1" applyFont="1" applyAlignment="1" applyProtection="1">
      <alignment horizontal="right"/>
      <protection locked="0"/>
    </xf>
    <xf numFmtId="165" fontId="12" fillId="0" borderId="0" xfId="4" applyNumberFormat="1" applyFont="1" applyAlignment="1">
      <alignment horizontal="right"/>
    </xf>
    <xf numFmtId="49" fontId="5" fillId="0" borderId="0" xfId="4" applyNumberFormat="1" applyFont="1" applyAlignment="1">
      <alignment horizontal="left"/>
    </xf>
    <xf numFmtId="0" fontId="13" fillId="0" borderId="0" xfId="3" applyFont="1" applyAlignment="1">
      <alignment horizontal="right"/>
    </xf>
    <xf numFmtId="4" fontId="11" fillId="0" borderId="0" xfId="4" applyNumberFormat="1" applyFont="1" applyAlignment="1">
      <alignment horizontal="right"/>
    </xf>
    <xf numFmtId="165" fontId="11" fillId="0" borderId="0" xfId="4" applyNumberFormat="1" applyFont="1" applyAlignment="1">
      <alignment horizontal="left"/>
    </xf>
    <xf numFmtId="49" fontId="10" fillId="0" borderId="0" xfId="4" applyNumberFormat="1" applyFont="1" applyAlignment="1">
      <alignment horizontal="left"/>
    </xf>
    <xf numFmtId="4" fontId="6" fillId="0" borderId="0" xfId="3" applyNumberFormat="1" applyFont="1" applyAlignment="1">
      <alignment horizontal="right"/>
    </xf>
    <xf numFmtId="165" fontId="6" fillId="0" borderId="0" xfId="5" applyNumberFormat="1" applyFont="1" applyFill="1" applyAlignment="1">
      <alignment horizontal="right"/>
    </xf>
    <xf numFmtId="4" fontId="6" fillId="0" borderId="0" xfId="3" applyNumberFormat="1" applyFont="1"/>
    <xf numFmtId="165" fontId="6" fillId="0" borderId="0" xfId="3" applyNumberFormat="1" applyFont="1"/>
    <xf numFmtId="165" fontId="6" fillId="0" borderId="0" xfId="5" applyNumberFormat="1" applyFont="1" applyAlignment="1">
      <alignment horizontal="right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10" fillId="0" borderId="2" xfId="3" applyFont="1" applyBorder="1" applyAlignment="1">
      <alignment horizontal="left" vertical="center"/>
    </xf>
    <xf numFmtId="0" fontId="10" fillId="0" borderId="2" xfId="3" applyFont="1" applyBorder="1" applyAlignment="1">
      <alignment vertical="center"/>
    </xf>
    <xf numFmtId="0" fontId="10" fillId="0" borderId="2" xfId="3" applyFont="1" applyBorder="1" applyAlignment="1">
      <alignment horizontal="right" vertical="center"/>
    </xf>
    <xf numFmtId="0" fontId="10" fillId="0" borderId="2" xfId="3" applyFont="1" applyBorder="1" applyAlignment="1">
      <alignment horizontal="center" vertical="center"/>
    </xf>
    <xf numFmtId="4" fontId="10" fillId="0" borderId="2" xfId="3" applyNumberFormat="1" applyFont="1" applyBorder="1" applyAlignment="1">
      <alignment horizontal="right" vertical="center"/>
    </xf>
    <xf numFmtId="165" fontId="10" fillId="0" borderId="2" xfId="5" applyNumberFormat="1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13" fillId="0" borderId="0" xfId="3" applyFont="1"/>
    <xf numFmtId="165" fontId="6" fillId="0" borderId="0" xfId="5" applyNumberFormat="1" applyFont="1" applyBorder="1" applyAlignment="1">
      <alignment horizontal="right"/>
    </xf>
    <xf numFmtId="0" fontId="11" fillId="2" borderId="3" xfId="4" applyNumberFormat="1" applyFont="1" applyFill="1" applyBorder="1" applyAlignment="1">
      <alignment horizontal="left" textRotation="90" wrapText="1"/>
    </xf>
    <xf numFmtId="49" fontId="14" fillId="3" borderId="0" xfId="4" applyNumberFormat="1" applyFont="1" applyFill="1" applyAlignment="1">
      <alignment horizontal="center"/>
    </xf>
    <xf numFmtId="1" fontId="2" fillId="3" borderId="0" xfId="4" applyFont="1" applyFill="1"/>
    <xf numFmtId="2" fontId="11" fillId="4" borderId="0" xfId="4" applyNumberFormat="1" applyFont="1" applyFill="1" applyAlignment="1">
      <alignment horizontal="left"/>
    </xf>
    <xf numFmtId="4" fontId="9" fillId="4" borderId="0" xfId="4" applyNumberFormat="1" applyFont="1" applyFill="1"/>
    <xf numFmtId="1" fontId="2" fillId="0" borderId="0" xfId="4" applyFont="1" applyProtection="1">
      <protection locked="0"/>
    </xf>
    <xf numFmtId="0" fontId="11" fillId="2" borderId="4" xfId="4" applyNumberFormat="1" applyFont="1" applyFill="1" applyBorder="1" applyAlignment="1">
      <alignment horizontal="left" textRotation="90" wrapText="1"/>
    </xf>
    <xf numFmtId="0" fontId="15" fillId="3" borderId="0" xfId="4" applyNumberFormat="1" applyFont="1" applyFill="1" applyAlignment="1">
      <alignment horizontal="center"/>
    </xf>
    <xf numFmtId="14" fontId="11" fillId="4" borderId="5" xfId="4" applyNumberFormat="1" applyFont="1" applyFill="1" applyBorder="1" applyAlignment="1">
      <alignment horizontal="right"/>
    </xf>
    <xf numFmtId="165" fontId="12" fillId="4" borderId="0" xfId="4" applyNumberFormat="1" applyFont="1" applyFill="1" applyAlignment="1">
      <alignment horizontal="right"/>
    </xf>
    <xf numFmtId="49" fontId="11" fillId="3" borderId="0" xfId="4" applyNumberFormat="1" applyFont="1" applyFill="1"/>
    <xf numFmtId="49" fontId="16" fillId="3" borderId="0" xfId="4" applyNumberFormat="1" applyFont="1" applyFill="1"/>
    <xf numFmtId="164" fontId="9" fillId="3" borderId="0" xfId="4" applyNumberFormat="1" applyFont="1" applyFill="1" applyAlignment="1">
      <alignment horizontal="right"/>
    </xf>
    <xf numFmtId="1" fontId="9" fillId="3" borderId="0" xfId="4" applyFont="1" applyFill="1"/>
    <xf numFmtId="2" fontId="11" fillId="4" borderId="0" xfId="4" applyNumberFormat="1" applyFont="1" applyFill="1" applyAlignment="1">
      <alignment horizontal="right"/>
    </xf>
    <xf numFmtId="1" fontId="9" fillId="0" borderId="0" xfId="4" applyFont="1" applyProtection="1">
      <protection locked="0"/>
    </xf>
    <xf numFmtId="0" fontId="11" fillId="3" borderId="0" xfId="4" applyNumberFormat="1" applyFont="1" applyFill="1" applyAlignment="1">
      <alignment horizontal="right"/>
    </xf>
    <xf numFmtId="0" fontId="9" fillId="3" borderId="0" xfId="4" applyNumberFormat="1" applyFont="1" applyFill="1"/>
    <xf numFmtId="2" fontId="2" fillId="3" borderId="0" xfId="1" applyNumberFormat="1" applyFont="1" applyFill="1" applyAlignment="1">
      <alignment horizontal="right"/>
    </xf>
    <xf numFmtId="0" fontId="2" fillId="3" borderId="0" xfId="1" applyFont="1" applyFill="1"/>
    <xf numFmtId="2" fontId="17" fillId="3" borderId="0" xfId="1" applyNumberFormat="1" applyFont="1" applyFill="1" applyAlignment="1">
      <alignment horizontal="left"/>
    </xf>
    <xf numFmtId="1" fontId="9" fillId="3" borderId="0" xfId="1" applyNumberFormat="1" applyFont="1" applyFill="1" applyAlignment="1">
      <alignment horizontal="left"/>
    </xf>
    <xf numFmtId="0" fontId="9" fillId="3" borderId="0" xfId="4" applyNumberFormat="1" applyFont="1" applyFill="1" applyAlignment="1">
      <alignment horizontal="right"/>
    </xf>
    <xf numFmtId="2" fontId="18" fillId="3" borderId="0" xfId="1" applyNumberFormat="1" applyFont="1" applyFill="1" applyAlignment="1">
      <alignment horizontal="left"/>
    </xf>
    <xf numFmtId="0" fontId="9" fillId="3" borderId="0" xfId="6" applyFont="1" applyFill="1"/>
    <xf numFmtId="2" fontId="11" fillId="3" borderId="0" xfId="4" applyNumberFormat="1" applyFont="1" applyFill="1" applyAlignment="1">
      <alignment horizontal="left"/>
    </xf>
    <xf numFmtId="0" fontId="11" fillId="2" borderId="6" xfId="4" applyNumberFormat="1" applyFont="1" applyFill="1" applyBorder="1" applyAlignment="1">
      <alignment horizontal="left" textRotation="90" wrapText="1"/>
    </xf>
    <xf numFmtId="0" fontId="9" fillId="3" borderId="1" xfId="6" applyFont="1" applyFill="1" applyBorder="1"/>
    <xf numFmtId="0" fontId="11" fillId="3" borderId="1" xfId="4" applyNumberFormat="1" applyFont="1" applyFill="1" applyBorder="1"/>
    <xf numFmtId="167" fontId="16" fillId="3" borderId="1" xfId="4" applyNumberFormat="1" applyFont="1" applyFill="1" applyBorder="1" applyAlignment="1">
      <alignment horizontal="center"/>
    </xf>
    <xf numFmtId="44" fontId="15" fillId="2" borderId="8" xfId="7" applyFont="1" applyFill="1" applyBorder="1" applyAlignment="1" applyProtection="1">
      <alignment horizontal="center"/>
    </xf>
    <xf numFmtId="0" fontId="2" fillId="0" borderId="0" xfId="6" applyFont="1" applyProtection="1">
      <protection locked="0"/>
    </xf>
    <xf numFmtId="0" fontId="15" fillId="2" borderId="8" xfId="4" applyNumberFormat="1" applyFont="1" applyFill="1" applyBorder="1" applyAlignment="1">
      <alignment horizontal="center"/>
    </xf>
    <xf numFmtId="0" fontId="15" fillId="3" borderId="10" xfId="4" applyNumberFormat="1" applyFont="1" applyFill="1" applyBorder="1" applyAlignment="1">
      <alignment horizontal="center" wrapText="1"/>
    </xf>
    <xf numFmtId="0" fontId="2" fillId="0" borderId="7" xfId="3" applyFont="1" applyBorder="1"/>
    <xf numFmtId="0" fontId="9" fillId="0" borderId="0" xfId="6" applyFont="1"/>
    <xf numFmtId="1" fontId="11" fillId="2" borderId="9" xfId="4" applyFont="1" applyFill="1" applyBorder="1" applyAlignment="1" applyProtection="1">
      <alignment horizontal="center"/>
      <protection locked="0"/>
    </xf>
    <xf numFmtId="0" fontId="2" fillId="3" borderId="9" xfId="3" applyFont="1" applyFill="1" applyBorder="1" applyAlignment="1" applyProtection="1">
      <alignment horizontal="center"/>
      <protection locked="0"/>
    </xf>
    <xf numFmtId="0" fontId="2" fillId="3" borderId="14" xfId="3" applyFont="1" applyFill="1" applyBorder="1" applyAlignment="1" applyProtection="1">
      <alignment horizontal="center"/>
      <protection locked="0"/>
    </xf>
    <xf numFmtId="0" fontId="19" fillId="0" borderId="0" xfId="8" applyAlignment="1" applyProtection="1">
      <protection locked="0"/>
    </xf>
    <xf numFmtId="0" fontId="4" fillId="0" borderId="0" xfId="3" applyProtection="1">
      <protection locked="0"/>
    </xf>
    <xf numFmtId="0" fontId="9" fillId="0" borderId="0" xfId="6" applyFont="1" applyProtection="1">
      <protection locked="0"/>
    </xf>
    <xf numFmtId="0" fontId="20" fillId="5" borderId="15" xfId="3" applyFont="1" applyFill="1" applyBorder="1" applyAlignment="1" applyProtection="1">
      <alignment horizontal="left" indent="1"/>
      <protection locked="0"/>
    </xf>
    <xf numFmtId="49" fontId="20" fillId="5" borderId="15" xfId="3" applyNumberFormat="1" applyFont="1" applyFill="1" applyBorder="1" applyProtection="1">
      <protection locked="0"/>
    </xf>
    <xf numFmtId="0" fontId="20" fillId="5" borderId="15" xfId="3" applyFont="1" applyFill="1" applyBorder="1" applyProtection="1">
      <protection locked="0"/>
    </xf>
    <xf numFmtId="165" fontId="20" fillId="5" borderId="15" xfId="3" applyNumberFormat="1" applyFont="1" applyFill="1" applyBorder="1" applyProtection="1">
      <protection locked="0"/>
    </xf>
    <xf numFmtId="165" fontId="20" fillId="5" borderId="15" xfId="3" applyNumberFormat="1" applyFont="1" applyFill="1" applyBorder="1"/>
    <xf numFmtId="0" fontId="20" fillId="0" borderId="0" xfId="3" applyFont="1" applyProtection="1">
      <protection locked="0"/>
    </xf>
    <xf numFmtId="1" fontId="15" fillId="0" borderId="0" xfId="4" applyFont="1" applyAlignment="1" applyProtection="1">
      <alignment horizontal="center"/>
      <protection locked="0"/>
    </xf>
    <xf numFmtId="49" fontId="15" fillId="0" borderId="0" xfId="6" applyNumberFormat="1" applyFont="1" applyAlignment="1" applyProtection="1">
      <alignment horizontal="center"/>
      <protection locked="0"/>
    </xf>
    <xf numFmtId="0" fontId="15" fillId="0" borderId="0" xfId="6" applyFont="1" applyAlignment="1" applyProtection="1">
      <alignment horizontal="left"/>
      <protection locked="0"/>
    </xf>
    <xf numFmtId="0" fontId="15" fillId="0" borderId="0" xfId="6" applyFont="1" applyAlignment="1" applyProtection="1">
      <alignment horizontal="right"/>
      <protection locked="0"/>
    </xf>
    <xf numFmtId="0" fontId="15" fillId="0" borderId="0" xfId="6" applyFont="1" applyProtection="1">
      <protection locked="0"/>
    </xf>
    <xf numFmtId="2" fontId="15" fillId="0" borderId="0" xfId="6" applyNumberFormat="1" applyFont="1" applyAlignment="1" applyProtection="1">
      <alignment horizontal="right"/>
      <protection locked="0"/>
    </xf>
    <xf numFmtId="4" fontId="15" fillId="0" borderId="0" xfId="6" applyNumberFormat="1" applyFont="1" applyAlignment="1" applyProtection="1">
      <alignment horizontal="right"/>
      <protection locked="0"/>
    </xf>
    <xf numFmtId="0" fontId="2" fillId="0" borderId="0" xfId="6" applyFont="1" applyAlignment="1" applyProtection="1">
      <alignment horizontal="left"/>
      <protection locked="0"/>
    </xf>
    <xf numFmtId="0" fontId="11" fillId="4" borderId="16" xfId="6" applyFont="1" applyFill="1" applyBorder="1" applyAlignment="1" applyProtection="1">
      <alignment horizontal="right"/>
      <protection locked="0"/>
    </xf>
    <xf numFmtId="4" fontId="11" fillId="4" borderId="16" xfId="6" applyNumberFormat="1" applyFont="1" applyFill="1" applyBorder="1" applyAlignment="1" applyProtection="1">
      <alignment horizontal="center"/>
      <protection locked="0"/>
    </xf>
    <xf numFmtId="2" fontId="11" fillId="4" borderId="16" xfId="6" applyNumberFormat="1" applyFont="1" applyFill="1" applyBorder="1" applyAlignment="1" applyProtection="1">
      <alignment horizontal="right"/>
      <protection locked="0"/>
    </xf>
    <xf numFmtId="165" fontId="11" fillId="4" borderId="17" xfId="6" applyNumberFormat="1" applyFont="1" applyFill="1" applyBorder="1" applyAlignment="1" applyProtection="1">
      <alignment horizontal="right"/>
      <protection locked="0"/>
    </xf>
    <xf numFmtId="0" fontId="15" fillId="0" borderId="0" xfId="4" applyNumberFormat="1" applyFont="1" applyAlignment="1" applyProtection="1">
      <alignment horizontal="center"/>
      <protection locked="0"/>
    </xf>
    <xf numFmtId="10" fontId="11" fillId="6" borderId="5" xfId="9" applyNumberFormat="1" applyFont="1" applyFill="1" applyBorder="1" applyAlignment="1" applyProtection="1">
      <alignment horizontal="right"/>
      <protection locked="0"/>
    </xf>
    <xf numFmtId="4" fontId="11" fillId="4" borderId="16" xfId="6" applyNumberFormat="1" applyFont="1" applyFill="1" applyBorder="1" applyProtection="1">
      <protection locked="0"/>
    </xf>
    <xf numFmtId="0" fontId="11" fillId="0" borderId="0" xfId="6" applyFont="1" applyAlignment="1" applyProtection="1">
      <alignment horizontal="right"/>
      <protection locked="0"/>
    </xf>
    <xf numFmtId="4" fontId="11" fillId="0" borderId="0" xfId="6" applyNumberFormat="1" applyFont="1" applyProtection="1">
      <protection locked="0"/>
    </xf>
    <xf numFmtId="2" fontId="11" fillId="0" borderId="0" xfId="6" applyNumberFormat="1" applyFont="1" applyAlignment="1" applyProtection="1">
      <alignment horizontal="right"/>
      <protection locked="0"/>
    </xf>
    <xf numFmtId="49" fontId="21" fillId="0" borderId="0" xfId="6" applyNumberFormat="1" applyFont="1" applyAlignment="1" applyProtection="1">
      <alignment horizontal="center"/>
      <protection locked="0"/>
    </xf>
    <xf numFmtId="0" fontId="21" fillId="0" borderId="0" xfId="6" applyFont="1" applyAlignment="1" applyProtection="1">
      <alignment horizontal="center"/>
      <protection locked="0"/>
    </xf>
    <xf numFmtId="0" fontId="2" fillId="0" borderId="0" xfId="6" applyFont="1" applyAlignment="1" applyProtection="1">
      <alignment horizontal="right"/>
      <protection locked="0"/>
    </xf>
    <xf numFmtId="0" fontId="21" fillId="0" borderId="0" xfId="6" applyFont="1" applyAlignment="1" applyProtection="1">
      <alignment horizontal="left"/>
      <protection locked="0"/>
    </xf>
    <xf numFmtId="2" fontId="2" fillId="0" borderId="0" xfId="6" applyNumberFormat="1" applyFont="1" applyAlignment="1" applyProtection="1">
      <alignment horizontal="right"/>
      <protection locked="0"/>
    </xf>
    <xf numFmtId="4" fontId="2" fillId="0" borderId="0" xfId="6" applyNumberFormat="1" applyFont="1" applyProtection="1">
      <protection locked="0"/>
    </xf>
    <xf numFmtId="0" fontId="9" fillId="0" borderId="0" xfId="6" applyFont="1" applyAlignment="1" applyProtection="1">
      <alignment horizontal="center"/>
      <protection locked="0"/>
    </xf>
    <xf numFmtId="49" fontId="2" fillId="0" borderId="0" xfId="6" applyNumberFormat="1" applyFont="1" applyAlignment="1" applyProtection="1">
      <alignment horizontal="center"/>
      <protection locked="0"/>
    </xf>
    <xf numFmtId="49" fontId="8" fillId="0" borderId="0" xfId="4" applyNumberFormat="1" applyFont="1"/>
    <xf numFmtId="0" fontId="10" fillId="0" borderId="0" xfId="6" applyFont="1" applyProtection="1">
      <protection locked="0"/>
    </xf>
    <xf numFmtId="2" fontId="8" fillId="0" borderId="0" xfId="4" applyNumberFormat="1" applyFont="1"/>
    <xf numFmtId="49" fontId="23" fillId="3" borderId="0" xfId="4" applyNumberFormat="1" applyFont="1" applyFill="1"/>
    <xf numFmtId="0" fontId="6" fillId="7" borderId="3" xfId="3" applyFont="1" applyFill="1" applyBorder="1"/>
    <xf numFmtId="0" fontId="6" fillId="7" borderId="14" xfId="3" applyFont="1" applyFill="1" applyBorder="1"/>
    <xf numFmtId="0" fontId="10" fillId="7" borderId="14" xfId="3" applyFont="1" applyFill="1" applyBorder="1" applyAlignment="1">
      <alignment horizontal="right"/>
    </xf>
    <xf numFmtId="165" fontId="10" fillId="7" borderId="19" xfId="3" applyNumberFormat="1" applyFont="1" applyFill="1" applyBorder="1"/>
    <xf numFmtId="0" fontId="6" fillId="7" borderId="4" xfId="3" applyFont="1" applyFill="1" applyBorder="1"/>
    <xf numFmtId="0" fontId="10" fillId="7" borderId="0" xfId="3" applyFont="1" applyFill="1" applyAlignment="1">
      <alignment horizontal="right"/>
    </xf>
    <xf numFmtId="165" fontId="10" fillId="7" borderId="20" xfId="3" applyNumberFormat="1" applyFont="1" applyFill="1" applyBorder="1"/>
    <xf numFmtId="0" fontId="6" fillId="7" borderId="6" xfId="3" applyFont="1" applyFill="1" applyBorder="1"/>
    <xf numFmtId="0" fontId="6" fillId="7" borderId="1" xfId="3" applyFont="1" applyFill="1" applyBorder="1"/>
    <xf numFmtId="0" fontId="10" fillId="7" borderId="1" xfId="3" applyFont="1" applyFill="1" applyBorder="1" applyAlignment="1">
      <alignment horizontal="right"/>
    </xf>
    <xf numFmtId="165" fontId="10" fillId="7" borderId="21" xfId="3" applyNumberFormat="1" applyFont="1" applyFill="1" applyBorder="1"/>
    <xf numFmtId="2" fontId="23" fillId="3" borderId="0" xfId="4" applyNumberFormat="1" applyFont="1" applyFill="1" applyAlignment="1">
      <alignment horizontal="left"/>
    </xf>
    <xf numFmtId="49" fontId="23" fillId="0" borderId="0" xfId="4" applyNumberFormat="1" applyFont="1"/>
    <xf numFmtId="9" fontId="10" fillId="7" borderId="0" xfId="10" applyFont="1" applyFill="1" applyBorder="1" applyAlignment="1">
      <alignment horizontal="right"/>
    </xf>
    <xf numFmtId="165" fontId="2" fillId="0" borderId="0" xfId="6" applyNumberFormat="1" applyFont="1" applyAlignment="1" applyProtection="1">
      <alignment horizontal="right"/>
      <protection locked="0"/>
    </xf>
    <xf numFmtId="166" fontId="2" fillId="3" borderId="0" xfId="1" applyNumberFormat="1" applyFont="1" applyFill="1" applyAlignment="1">
      <alignment horizontal="center"/>
    </xf>
    <xf numFmtId="166" fontId="15" fillId="3" borderId="0" xfId="4" applyNumberFormat="1" applyFont="1" applyFill="1" applyAlignment="1">
      <alignment horizontal="center"/>
    </xf>
    <xf numFmtId="49" fontId="24" fillId="0" borderId="0" xfId="1" applyNumberFormat="1" applyFont="1" applyAlignment="1" applyProtection="1">
      <alignment horizontal="center"/>
      <protection locked="0"/>
    </xf>
    <xf numFmtId="0" fontId="24" fillId="0" borderId="0" xfId="1" applyFont="1" applyProtection="1">
      <protection locked="0"/>
    </xf>
    <xf numFmtId="0" fontId="24" fillId="0" borderId="0" xfId="1" applyFont="1" applyAlignment="1" applyProtection="1">
      <alignment horizontal="center"/>
      <protection locked="0"/>
    </xf>
    <xf numFmtId="0" fontId="25" fillId="0" borderId="0" xfId="1" applyFont="1" applyAlignment="1" applyProtection="1">
      <alignment horizontal="center"/>
      <protection locked="0"/>
    </xf>
    <xf numFmtId="0" fontId="24" fillId="0" borderId="0" xfId="1" applyFont="1" applyAlignment="1" applyProtection="1">
      <alignment horizontal="center" wrapText="1"/>
      <protection locked="0"/>
    </xf>
    <xf numFmtId="49" fontId="24" fillId="0" borderId="1" xfId="1" applyNumberFormat="1" applyFont="1" applyBorder="1" applyAlignment="1" applyProtection="1">
      <alignment horizontal="center"/>
      <protection locked="0"/>
    </xf>
    <xf numFmtId="0" fontId="24" fillId="0" borderId="1" xfId="1" applyFont="1" applyBorder="1" applyProtection="1">
      <protection locked="0"/>
    </xf>
    <xf numFmtId="0" fontId="24" fillId="0" borderId="1" xfId="1" applyFont="1" applyBorder="1" applyAlignment="1" applyProtection="1">
      <alignment horizontal="center"/>
      <protection locked="0"/>
    </xf>
    <xf numFmtId="0" fontId="24" fillId="0" borderId="1" xfId="2" applyFont="1" applyBorder="1" applyAlignment="1" applyProtection="1">
      <alignment horizontal="center"/>
      <protection locked="0"/>
    </xf>
    <xf numFmtId="49" fontId="24" fillId="0" borderId="0" xfId="1" quotePrefix="1" applyNumberFormat="1" applyFont="1" applyAlignment="1" applyProtection="1">
      <alignment horizontal="center"/>
      <protection locked="0"/>
    </xf>
    <xf numFmtId="2" fontId="24" fillId="0" borderId="0" xfId="1" applyNumberFormat="1" applyFont="1" applyProtection="1">
      <protection locked="0"/>
    </xf>
    <xf numFmtId="164" fontId="24" fillId="0" borderId="0" xfId="1" quotePrefix="1" applyNumberFormat="1" applyFont="1" applyAlignment="1" applyProtection="1">
      <alignment horizontal="center"/>
      <protection locked="0"/>
    </xf>
    <xf numFmtId="2" fontId="24" fillId="0" borderId="0" xfId="1" applyNumberFormat="1" applyFont="1" applyAlignment="1" applyProtection="1">
      <alignment horizontal="center"/>
      <protection locked="0"/>
    </xf>
    <xf numFmtId="164" fontId="24" fillId="0" borderId="0" xfId="1" applyNumberFormat="1" applyFont="1" applyAlignment="1" applyProtection="1">
      <alignment horizontal="center"/>
      <protection locked="0"/>
    </xf>
    <xf numFmtId="1" fontId="24" fillId="0" borderId="0" xfId="1" applyNumberFormat="1" applyFont="1" applyAlignment="1" applyProtection="1">
      <alignment horizontal="center"/>
      <protection locked="0"/>
    </xf>
    <xf numFmtId="2" fontId="24" fillId="0" borderId="0" xfId="2" applyNumberFormat="1" applyFont="1" applyProtection="1">
      <protection locked="0"/>
    </xf>
    <xf numFmtId="2" fontId="24" fillId="0" borderId="0" xfId="1" applyNumberFormat="1" applyFont="1" applyAlignment="1" applyProtection="1">
      <alignment horizontal="left"/>
      <protection locked="0"/>
    </xf>
    <xf numFmtId="165" fontId="6" fillId="0" borderId="0" xfId="3" applyNumberFormat="1" applyFont="1" applyAlignment="1">
      <alignment horizontal="right"/>
    </xf>
    <xf numFmtId="3" fontId="24" fillId="0" borderId="0" xfId="1" applyNumberFormat="1" applyFont="1" applyAlignment="1" applyProtection="1">
      <alignment horizontal="center"/>
      <protection locked="0"/>
    </xf>
    <xf numFmtId="3" fontId="24" fillId="0" borderId="22" xfId="1" applyNumberFormat="1" applyFont="1" applyBorder="1" applyAlignment="1" applyProtection="1">
      <alignment horizontal="center"/>
      <protection locked="0"/>
    </xf>
    <xf numFmtId="1" fontId="2" fillId="0" borderId="0" xfId="4" applyFont="1" applyAlignment="1" applyProtection="1">
      <alignment horizontal="center"/>
      <protection locked="0"/>
    </xf>
    <xf numFmtId="1" fontId="9" fillId="0" borderId="0" xfId="4" applyFont="1" applyAlignment="1" applyProtection="1">
      <alignment horizontal="center"/>
      <protection locked="0"/>
    </xf>
    <xf numFmtId="0" fontId="20" fillId="0" borderId="0" xfId="3" applyFont="1" applyAlignment="1" applyProtection="1">
      <alignment horizontal="center"/>
      <protection locked="0"/>
    </xf>
    <xf numFmtId="0" fontId="2" fillId="0" borderId="0" xfId="6" applyFont="1" applyAlignment="1" applyProtection="1">
      <alignment horizontal="center"/>
      <protection locked="0"/>
    </xf>
    <xf numFmtId="0" fontId="0" fillId="0" borderId="0" xfId="0" quotePrefix="1"/>
    <xf numFmtId="165" fontId="2" fillId="0" borderId="0" xfId="6" applyNumberFormat="1" applyFont="1" applyAlignment="1">
      <alignment horizontal="right"/>
    </xf>
    <xf numFmtId="0" fontId="25" fillId="0" borderId="0" xfId="1" quotePrefix="1" applyFont="1" applyAlignment="1" applyProtection="1">
      <alignment horizontal="center"/>
      <protection locked="0"/>
    </xf>
    <xf numFmtId="0" fontId="24" fillId="0" borderId="0" xfId="1" quotePrefix="1" applyFont="1" applyAlignment="1" applyProtection="1">
      <alignment horizontal="center"/>
      <protection locked="0"/>
    </xf>
    <xf numFmtId="3" fontId="24" fillId="0" borderId="25" xfId="1" applyNumberFormat="1" applyFont="1" applyBorder="1" applyAlignment="1" applyProtection="1">
      <alignment horizontal="center"/>
      <protection locked="0"/>
    </xf>
    <xf numFmtId="2" fontId="29" fillId="0" borderId="0" xfId="1" applyNumberFormat="1" applyFont="1" applyAlignment="1" applyProtection="1">
      <alignment horizontal="center"/>
      <protection locked="0"/>
    </xf>
    <xf numFmtId="2" fontId="24" fillId="0" borderId="25" xfId="1" applyNumberFormat="1" applyFont="1" applyBorder="1" applyProtection="1">
      <protection locked="0"/>
    </xf>
    <xf numFmtId="0" fontId="7" fillId="0" borderId="31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8" xfId="0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169" fontId="24" fillId="0" borderId="0" xfId="1" applyNumberFormat="1" applyFont="1" applyAlignment="1" applyProtection="1">
      <alignment horizontal="center"/>
      <protection locked="0"/>
    </xf>
    <xf numFmtId="169" fontId="24" fillId="0" borderId="0" xfId="1" applyNumberFormat="1" applyFont="1" applyProtection="1">
      <protection locked="0"/>
    </xf>
    <xf numFmtId="0" fontId="7" fillId="0" borderId="30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3" fontId="24" fillId="0" borderId="0" xfId="1" quotePrefix="1" applyNumberFormat="1" applyFont="1" applyAlignment="1" applyProtection="1">
      <alignment horizontal="center"/>
      <protection locked="0"/>
    </xf>
    <xf numFmtId="0" fontId="24" fillId="0" borderId="8" xfId="1" applyFont="1" applyBorder="1" applyAlignment="1" applyProtection="1">
      <alignment horizontal="center"/>
      <protection locked="0"/>
    </xf>
    <xf numFmtId="0" fontId="24" fillId="0" borderId="8" xfId="1" applyFont="1" applyBorder="1" applyAlignment="1" applyProtection="1">
      <alignment horizontal="center" wrapText="1"/>
      <protection locked="0"/>
    </xf>
    <xf numFmtId="0" fontId="24" fillId="0" borderId="27" xfId="1" quotePrefix="1" applyFont="1" applyBorder="1" applyAlignment="1" applyProtection="1">
      <alignment horizontal="center"/>
      <protection locked="0"/>
    </xf>
    <xf numFmtId="0" fontId="24" fillId="0" borderId="27" xfId="1" applyFont="1" applyBorder="1" applyAlignment="1" applyProtection="1">
      <alignment horizontal="center"/>
      <protection locked="0"/>
    </xf>
    <xf numFmtId="0" fontId="24" fillId="0" borderId="28" xfId="1" quotePrefix="1" applyFont="1" applyBorder="1" applyAlignment="1" applyProtection="1">
      <alignment horizontal="center"/>
      <protection locked="0"/>
    </xf>
    <xf numFmtId="0" fontId="24" fillId="0" borderId="24" xfId="1" applyFont="1" applyBorder="1" applyAlignment="1" applyProtection="1">
      <alignment horizontal="center" wrapText="1"/>
      <protection locked="0"/>
    </xf>
    <xf numFmtId="0" fontId="24" fillId="0" borderId="31" xfId="1" applyFont="1" applyBorder="1" applyAlignment="1" applyProtection="1">
      <alignment horizontal="center"/>
      <protection locked="0"/>
    </xf>
    <xf numFmtId="0" fontId="24" fillId="0" borderId="32" xfId="1" applyFont="1" applyBorder="1" applyAlignment="1" applyProtection="1">
      <alignment horizontal="center"/>
      <protection locked="0"/>
    </xf>
    <xf numFmtId="0" fontId="27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10" borderId="32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4" fontId="0" fillId="0" borderId="0" xfId="14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0" xfId="6" applyNumberFormat="1" applyFont="1" applyAlignment="1">
      <alignment horizontal="center"/>
    </xf>
    <xf numFmtId="0" fontId="2" fillId="0" borderId="0" xfId="6" applyFont="1" applyAlignment="1">
      <alignment horizontal="left"/>
    </xf>
    <xf numFmtId="0" fontId="2" fillId="0" borderId="0" xfId="6" applyFont="1"/>
    <xf numFmtId="1" fontId="5" fillId="0" borderId="0" xfId="3" applyNumberFormat="1" applyFont="1" applyAlignment="1">
      <alignment horizontal="center"/>
    </xf>
    <xf numFmtId="1" fontId="10" fillId="0" borderId="0" xfId="3" applyNumberFormat="1" applyFont="1" applyAlignment="1">
      <alignment horizontal="center"/>
    </xf>
    <xf numFmtId="0" fontId="11" fillId="4" borderId="16" xfId="6" applyFont="1" applyFill="1" applyBorder="1" applyAlignment="1" applyProtection="1">
      <alignment horizontal="right"/>
      <protection locked="0"/>
    </xf>
    <xf numFmtId="0" fontId="11" fillId="4" borderId="18" xfId="6" applyFont="1" applyFill="1" applyBorder="1" applyAlignment="1" applyProtection="1">
      <alignment horizontal="right"/>
      <protection locked="0"/>
    </xf>
    <xf numFmtId="1" fontId="5" fillId="3" borderId="0" xfId="4" applyFont="1" applyFill="1" applyAlignment="1">
      <alignment horizontal="center"/>
    </xf>
    <xf numFmtId="1" fontId="9" fillId="3" borderId="0" xfId="4" applyFont="1" applyFill="1" applyAlignment="1">
      <alignment horizontal="center"/>
    </xf>
    <xf numFmtId="49" fontId="2" fillId="3" borderId="9" xfId="4" applyNumberFormat="1" applyFont="1" applyFill="1" applyBorder="1" applyAlignment="1">
      <alignment horizontal="center" wrapText="1"/>
    </xf>
    <xf numFmtId="49" fontId="2" fillId="3" borderId="12" xfId="4" applyNumberFormat="1" applyFont="1" applyFill="1" applyBorder="1" applyAlignment="1">
      <alignment horizontal="center" wrapText="1"/>
    </xf>
    <xf numFmtId="0" fontId="15" fillId="8" borderId="8" xfId="4" applyNumberFormat="1" applyFont="1" applyFill="1" applyBorder="1" applyAlignment="1">
      <alignment horizontal="center" wrapText="1"/>
    </xf>
    <xf numFmtId="168" fontId="15" fillId="3" borderId="11" xfId="4" applyNumberFormat="1" applyFont="1" applyFill="1" applyBorder="1" applyAlignment="1">
      <alignment horizontal="center" wrapText="1"/>
    </xf>
    <xf numFmtId="168" fontId="15" fillId="3" borderId="13" xfId="4" applyNumberFormat="1" applyFont="1" applyFill="1" applyBorder="1" applyAlignment="1">
      <alignment horizontal="center" wrapText="1"/>
    </xf>
    <xf numFmtId="49" fontId="25" fillId="0" borderId="0" xfId="1" applyNumberFormat="1" applyFont="1" applyAlignment="1" applyProtection="1">
      <alignment horizontal="center"/>
      <protection locked="0"/>
    </xf>
    <xf numFmtId="0" fontId="24" fillId="0" borderId="0" xfId="1" quotePrefix="1" applyFont="1" applyAlignment="1" applyProtection="1">
      <alignment horizontal="center"/>
      <protection locked="0"/>
    </xf>
    <xf numFmtId="0" fontId="24" fillId="0" borderId="0" xfId="1" applyFont="1" applyAlignment="1" applyProtection="1">
      <alignment horizontal="center" wrapText="1"/>
      <protection locked="0"/>
    </xf>
    <xf numFmtId="3" fontId="24" fillId="0" borderId="0" xfId="1" applyNumberFormat="1" applyFont="1" applyAlignment="1" applyProtection="1">
      <alignment horizontal="center"/>
      <protection locked="0"/>
    </xf>
    <xf numFmtId="3" fontId="24" fillId="0" borderId="22" xfId="1" applyNumberFormat="1" applyFont="1" applyBorder="1" applyAlignment="1" applyProtection="1">
      <alignment horizontal="center"/>
      <protection locked="0"/>
    </xf>
    <xf numFmtId="0" fontId="27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27" xfId="0" applyFont="1" applyBorder="1" applyAlignment="1">
      <alignment horizontal="center"/>
    </xf>
  </cellXfs>
  <cellStyles count="16">
    <cellStyle name="Comma 2" xfId="5" xr:uid="{00000000-0005-0000-0000-000000000000}"/>
    <cellStyle name="Currency 2" xfId="7" xr:uid="{00000000-0005-0000-0000-000001000000}"/>
    <cellStyle name="Currency 3" xfId="14" xr:uid="{CD98EE2B-7C27-471B-92AC-58ECAE39208D}"/>
    <cellStyle name="Hyperlink" xfId="8" builtinId="8"/>
    <cellStyle name="Normal" xfId="0" builtinId="0"/>
    <cellStyle name="Normal 2" xfId="3" xr:uid="{00000000-0005-0000-0000-000004000000}"/>
    <cellStyle name="Normal 2 2" xfId="12" xr:uid="{F3AB5359-3EE0-4CA1-A618-8968A2907765}"/>
    <cellStyle name="Normal 3" xfId="11" xr:uid="{630A9EF8-3032-40EF-887C-0EC6B66BA996}"/>
    <cellStyle name="Normal_All_Bid_Items_ENGLISH_2000" xfId="2" xr:uid="{00000000-0005-0000-0000-000005000000}"/>
    <cellStyle name="Normal_Bid Items" xfId="6" xr:uid="{00000000-0005-0000-0000-000006000000}"/>
    <cellStyle name="Normal_Estimate" xfId="4" xr:uid="{00000000-0005-0000-0000-000007000000}"/>
    <cellStyle name="Normal_Sheet1" xfId="1" xr:uid="{00000000-0005-0000-0000-000008000000}"/>
    <cellStyle name="Note 2" xfId="13" xr:uid="{AC696B23-D0C9-48E6-B78E-16895E56DA06}"/>
    <cellStyle name="Percent" xfId="10" builtinId="5"/>
    <cellStyle name="Percent 2" xfId="9" xr:uid="{00000000-0005-0000-0000-000009000000}"/>
    <cellStyle name="Percent 3" xfId="15" xr:uid="{416A73B1-542C-4EF4-964B-9D2AFCC3E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</xdr:colOff>
      <xdr:row>0</xdr:row>
      <xdr:rowOff>0</xdr:rowOff>
    </xdr:from>
    <xdr:to>
      <xdr:col>5</xdr:col>
      <xdr:colOff>1466851</xdr:colOff>
      <xdr:row>2</xdr:row>
      <xdr:rowOff>142875</xdr:rowOff>
    </xdr:to>
    <xdr:sp macro="" textlink="">
      <xdr:nvSpPr>
        <xdr:cNvPr id="2" name="Preliminary Cos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8220077" y="0"/>
          <a:ext cx="2505074" cy="5238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Selected Item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28625" cy="1457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7"/>
  <sheetViews>
    <sheetView workbookViewId="0">
      <selection activeCell="H21" sqref="H21"/>
    </sheetView>
  </sheetViews>
  <sheetFormatPr defaultRowHeight="14.4" x14ac:dyDescent="0.55000000000000004"/>
  <sheetData>
    <row r="1" spans="1:1" x14ac:dyDescent="0.55000000000000004">
      <c r="A1" s="149" t="s">
        <v>181</v>
      </c>
    </row>
    <row r="2" spans="1:1" x14ac:dyDescent="0.55000000000000004">
      <c r="A2" s="149" t="s">
        <v>182</v>
      </c>
    </row>
    <row r="3" spans="1:1" x14ac:dyDescent="0.55000000000000004">
      <c r="A3" s="149" t="s">
        <v>183</v>
      </c>
    </row>
    <row r="4" spans="1:1" x14ac:dyDescent="0.55000000000000004">
      <c r="A4" s="149" t="s">
        <v>184</v>
      </c>
    </row>
    <row r="5" spans="1:1" x14ac:dyDescent="0.55000000000000004">
      <c r="A5" s="149" t="s">
        <v>185</v>
      </c>
    </row>
    <row r="6" spans="1:1" x14ac:dyDescent="0.55000000000000004">
      <c r="A6" s="149" t="s">
        <v>186</v>
      </c>
    </row>
    <row r="7" spans="1:1" x14ac:dyDescent="0.55000000000000004">
      <c r="A7" s="149" t="s">
        <v>187</v>
      </c>
    </row>
    <row r="8" spans="1:1" x14ac:dyDescent="0.55000000000000004">
      <c r="A8" s="149" t="s">
        <v>188</v>
      </c>
    </row>
    <row r="9" spans="1:1" x14ac:dyDescent="0.55000000000000004">
      <c r="A9" s="149" t="s">
        <v>189</v>
      </c>
    </row>
    <row r="10" spans="1:1" x14ac:dyDescent="0.55000000000000004">
      <c r="A10" s="149" t="s">
        <v>190</v>
      </c>
    </row>
    <row r="11" spans="1:1" x14ac:dyDescent="0.55000000000000004">
      <c r="A11" s="149" t="s">
        <v>191</v>
      </c>
    </row>
    <row r="12" spans="1:1" x14ac:dyDescent="0.55000000000000004">
      <c r="A12" s="149" t="s">
        <v>192</v>
      </c>
    </row>
    <row r="13" spans="1:1" x14ac:dyDescent="0.55000000000000004">
      <c r="A13" s="149" t="s">
        <v>193</v>
      </c>
    </row>
    <row r="14" spans="1:1" x14ac:dyDescent="0.55000000000000004">
      <c r="A14" s="149" t="s">
        <v>194</v>
      </c>
    </row>
    <row r="15" spans="1:1" x14ac:dyDescent="0.55000000000000004">
      <c r="A15" s="149" t="s">
        <v>195</v>
      </c>
    </row>
    <row r="16" spans="1:1" x14ac:dyDescent="0.55000000000000004">
      <c r="A16" s="149" t="s">
        <v>196</v>
      </c>
    </row>
    <row r="17" spans="1:1" x14ac:dyDescent="0.55000000000000004">
      <c r="A17" s="149" t="s">
        <v>203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4"/>
  <sheetViews>
    <sheetView showGridLines="0" workbookViewId="0">
      <selection activeCell="I9" sqref="I9"/>
    </sheetView>
  </sheetViews>
  <sheetFormatPr defaultColWidth="8" defaultRowHeight="10.5" x14ac:dyDescent="0.4"/>
  <cols>
    <col min="1" max="1" width="9" style="125" customWidth="1"/>
    <col min="2" max="2" width="2.1015625" style="135" customWidth="1"/>
    <col min="3" max="3" width="17.89453125" style="138" customWidth="1"/>
    <col min="4" max="4" width="3.5234375" style="137" customWidth="1"/>
    <col min="5" max="5" width="17.89453125" style="138" customWidth="1"/>
    <col min="6" max="6" width="1" style="135" customWidth="1"/>
    <col min="7" max="7" width="22" style="137" customWidth="1"/>
    <col min="8" max="8" width="1" style="135" customWidth="1"/>
    <col min="9" max="9" width="11.5234375" style="139" customWidth="1"/>
    <col min="10" max="10" width="1" style="135" customWidth="1"/>
    <col min="11" max="11" width="29.1015625" style="137" customWidth="1"/>
    <col min="12" max="16384" width="8" style="135"/>
  </cols>
  <sheetData>
    <row r="1" spans="1:11" s="126" customFormat="1" x14ac:dyDescent="0.4">
      <c r="A1" s="125"/>
      <c r="C1" s="127"/>
      <c r="D1" s="127"/>
      <c r="E1" s="127"/>
      <c r="G1" s="128" t="s">
        <v>0</v>
      </c>
      <c r="I1" s="127"/>
      <c r="K1" s="127"/>
    </row>
    <row r="2" spans="1:11" s="126" customFormat="1" x14ac:dyDescent="0.4">
      <c r="A2" s="125"/>
      <c r="C2" s="127"/>
      <c r="D2" s="127"/>
      <c r="E2" s="127"/>
      <c r="G2" s="127"/>
      <c r="I2" s="127"/>
      <c r="K2" s="127"/>
    </row>
    <row r="3" spans="1:11" s="126" customFormat="1" x14ac:dyDescent="0.4">
      <c r="A3" s="125"/>
      <c r="C3" s="127"/>
      <c r="D3" s="127"/>
      <c r="E3" s="127"/>
      <c r="G3" s="127"/>
      <c r="I3" s="127"/>
      <c r="K3" s="127"/>
    </row>
    <row r="4" spans="1:11" s="126" customFormat="1" x14ac:dyDescent="0.4">
      <c r="A4" s="125"/>
      <c r="C4" s="127"/>
      <c r="D4" s="127"/>
      <c r="E4" s="127"/>
      <c r="G4" s="127"/>
      <c r="I4" s="127" t="s">
        <v>1</v>
      </c>
      <c r="K4" s="127"/>
    </row>
    <row r="5" spans="1:11" s="126" customFormat="1" x14ac:dyDescent="0.4">
      <c r="A5" s="125"/>
      <c r="C5" s="127"/>
      <c r="D5" s="127"/>
      <c r="E5" s="127"/>
      <c r="G5" s="127"/>
      <c r="I5" s="129" t="s">
        <v>45</v>
      </c>
      <c r="K5" s="127"/>
    </row>
    <row r="6" spans="1:11" s="126" customFormat="1" x14ac:dyDescent="0.4">
      <c r="A6" s="130" t="s">
        <v>8</v>
      </c>
      <c r="B6" s="131"/>
      <c r="C6" s="132" t="s">
        <v>2</v>
      </c>
      <c r="D6" s="133" t="s">
        <v>3</v>
      </c>
      <c r="E6" s="132" t="s">
        <v>4</v>
      </c>
      <c r="F6" s="131"/>
      <c r="G6" s="132" t="s">
        <v>5</v>
      </c>
      <c r="H6" s="131"/>
      <c r="I6" s="132" t="s">
        <v>6</v>
      </c>
      <c r="J6" s="131"/>
      <c r="K6" s="132" t="s">
        <v>7</v>
      </c>
    </row>
    <row r="8" spans="1:11" x14ac:dyDescent="0.4">
      <c r="A8" s="134" t="s">
        <v>9</v>
      </c>
      <c r="C8" s="136"/>
      <c r="D8" s="137" t="s">
        <v>57</v>
      </c>
      <c r="I8" s="143"/>
    </row>
    <row r="9" spans="1:11" x14ac:dyDescent="0.4">
      <c r="A9" s="134" t="s">
        <v>9</v>
      </c>
      <c r="D9" s="137" t="s">
        <v>57</v>
      </c>
      <c r="I9" s="143"/>
    </row>
    <row r="10" spans="1:11" x14ac:dyDescent="0.4">
      <c r="A10" s="134" t="s">
        <v>9</v>
      </c>
      <c r="D10" s="137" t="s">
        <v>57</v>
      </c>
      <c r="I10" s="143"/>
    </row>
    <row r="11" spans="1:11" x14ac:dyDescent="0.4">
      <c r="A11" s="134" t="s">
        <v>9</v>
      </c>
      <c r="D11" s="137" t="s">
        <v>57</v>
      </c>
      <c r="I11" s="143"/>
    </row>
    <row r="12" spans="1:11" x14ac:dyDescent="0.4">
      <c r="A12" s="134" t="s">
        <v>9</v>
      </c>
      <c r="D12" s="137" t="s">
        <v>57</v>
      </c>
      <c r="I12" s="143"/>
    </row>
    <row r="13" spans="1:11" ht="10.8" thickBot="1" x14ac:dyDescent="0.45">
      <c r="A13" s="134" t="s">
        <v>9</v>
      </c>
      <c r="D13" s="137" t="s">
        <v>57</v>
      </c>
      <c r="I13" s="143"/>
    </row>
    <row r="14" spans="1:11" x14ac:dyDescent="0.4">
      <c r="G14" s="137" t="s">
        <v>10</v>
      </c>
      <c r="H14" s="140"/>
      <c r="I14" s="144">
        <f>SUM(I8:I13)</f>
        <v>0</v>
      </c>
      <c r="K14" s="141"/>
    </row>
  </sheetData>
  <pageMargins left="0.25" right="0.2" top="0.75" bottom="0.6" header="0" footer="0"/>
  <pageSetup orientation="landscape" r:id="rId1"/>
  <headerFooter alignWithMargins="0">
    <oddHeader>&amp;R&amp;6&amp;D  &amp;T
File Name:  D:\1Workingfiles\WorkBooks\Estimator\99999999 misq.xls</oddHeader>
    <oddFooter>&amp;L&amp;"Tahoma,Regular"&amp;9Project ID:  9999-99-99&amp;R&amp;"Tahoma,Regular"&amp;9&amp;P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21"/>
  <sheetViews>
    <sheetView showGridLines="0" view="pageLayout" zoomScaleNormal="100" workbookViewId="0">
      <selection activeCell="B21" sqref="B21"/>
    </sheetView>
  </sheetViews>
  <sheetFormatPr defaultColWidth="9.1015625" defaultRowHeight="15" customHeight="1" outlineLevelRow="1" x14ac:dyDescent="0.35"/>
  <cols>
    <col min="1" max="1" width="19" style="19" customWidth="1"/>
    <col min="2" max="2" width="77.3125" style="5" customWidth="1"/>
    <col min="3" max="3" width="12.1015625" style="1" customWidth="1"/>
    <col min="4" max="4" width="6.41796875" style="20" customWidth="1"/>
    <col min="5" max="5" width="14.41796875" style="14" customWidth="1"/>
    <col min="6" max="6" width="21.3125" style="29" customWidth="1"/>
    <col min="7" max="16384" width="9.1015625" style="5"/>
  </cols>
  <sheetData>
    <row r="1" spans="1:6" ht="15" customHeight="1" x14ac:dyDescent="0.45">
      <c r="A1" s="197" t="s">
        <v>14</v>
      </c>
      <c r="B1" s="197"/>
      <c r="D1" s="2"/>
      <c r="E1" s="3" t="s">
        <v>11</v>
      </c>
      <c r="F1" s="4"/>
    </row>
    <row r="2" spans="1:6" ht="15" customHeight="1" x14ac:dyDescent="0.45">
      <c r="A2" s="198" t="str">
        <f>'Bid Items'!C2</f>
        <v xml:space="preserve">PROJECT MANAGER: </v>
      </c>
      <c r="B2" s="198"/>
      <c r="D2" s="6"/>
      <c r="E2" s="7">
        <f>'Bid Items'!F2</f>
        <v>45608</v>
      </c>
      <c r="F2" s="8">
        <f>ConstructionTotal</f>
        <v>202992.59999999998</v>
      </c>
    </row>
    <row r="3" spans="1:6" ht="15" customHeight="1" x14ac:dyDescent="0.45">
      <c r="A3" s="9"/>
      <c r="B3" s="9"/>
      <c r="C3" s="10"/>
      <c r="D3" s="9"/>
      <c r="E3" s="11"/>
      <c r="F3" s="12"/>
    </row>
    <row r="4" spans="1:6" ht="15" customHeight="1" x14ac:dyDescent="0.35">
      <c r="A4" s="104" t="s">
        <v>46</v>
      </c>
      <c r="B4" s="107" t="str">
        <f>'Bid Items'!C3</f>
        <v>8680-00-74</v>
      </c>
      <c r="C4" s="13"/>
      <c r="D4" s="13"/>
      <c r="F4" s="15"/>
    </row>
    <row r="5" spans="1:6" ht="15" customHeight="1" x14ac:dyDescent="0.35">
      <c r="A5" s="104" t="s">
        <v>47</v>
      </c>
      <c r="B5" s="107" t="str">
        <f>'Bid Items'!C4</f>
        <v>SUPERIOR - WENTWORTH</v>
      </c>
      <c r="C5" s="13"/>
      <c r="D5" s="5"/>
      <c r="E5" s="16"/>
      <c r="F5" s="17"/>
    </row>
    <row r="6" spans="1:6" ht="15" customHeight="1" x14ac:dyDescent="0.35">
      <c r="A6" s="104" t="s">
        <v>48</v>
      </c>
      <c r="B6" s="107" t="str">
        <f>'Bid Items'!C5</f>
        <v>BONG BRIDGE B-16-0038-0013</v>
      </c>
      <c r="C6" s="13"/>
      <c r="D6" s="13"/>
      <c r="E6" s="16"/>
      <c r="F6" s="17"/>
    </row>
    <row r="7" spans="1:6" ht="15" customHeight="1" x14ac:dyDescent="0.35">
      <c r="A7" s="104" t="s">
        <v>49</v>
      </c>
      <c r="B7" s="107" t="str">
        <f>'Bid Items'!C6</f>
        <v>USH 2</v>
      </c>
      <c r="C7" s="13"/>
      <c r="D7" s="13"/>
      <c r="F7" s="18"/>
    </row>
    <row r="8" spans="1:6" ht="15" customHeight="1" x14ac:dyDescent="0.35">
      <c r="A8" s="104" t="s">
        <v>50</v>
      </c>
      <c r="B8" s="107" t="str">
        <f>'Bid Items'!C7</f>
        <v>Douglas</v>
      </c>
      <c r="C8" s="13"/>
      <c r="D8" s="13"/>
      <c r="F8" s="18"/>
    </row>
    <row r="9" spans="1:6" ht="15" customHeight="1" x14ac:dyDescent="0.35">
      <c r="A9" s="105" t="s">
        <v>51</v>
      </c>
      <c r="B9" s="107" t="str">
        <f>'Bid Items'!C8</f>
        <v/>
      </c>
      <c r="C9" s="105"/>
      <c r="D9" s="105"/>
      <c r="F9" s="18"/>
    </row>
    <row r="10" spans="1:6" ht="15" customHeight="1" x14ac:dyDescent="0.35">
      <c r="A10" s="105" t="s">
        <v>52</v>
      </c>
      <c r="B10" s="107" t="str">
        <f>'Bid Items'!C9</f>
        <v/>
      </c>
      <c r="C10" s="105"/>
      <c r="D10" s="105"/>
      <c r="F10" s="18"/>
    </row>
    <row r="11" spans="1:6" ht="15" customHeight="1" x14ac:dyDescent="0.35">
      <c r="C11" s="5"/>
      <c r="D11" s="5"/>
      <c r="F11" s="18"/>
    </row>
    <row r="12" spans="1:6" ht="15" customHeight="1" x14ac:dyDescent="0.35">
      <c r="A12" s="106" t="s">
        <v>53</v>
      </c>
      <c r="B12" s="119">
        <f>'Bid Items'!G9</f>
        <v>0</v>
      </c>
      <c r="F12" s="18"/>
    </row>
    <row r="13" spans="1:6" s="27" customFormat="1" ht="20.100000000000001" customHeight="1" outlineLevel="1" x14ac:dyDescent="0.55000000000000004">
      <c r="A13" s="21" t="s">
        <v>12</v>
      </c>
      <c r="B13" s="22" t="s">
        <v>0</v>
      </c>
      <c r="C13" s="23" t="s">
        <v>36</v>
      </c>
      <c r="D13" s="24" t="s">
        <v>6</v>
      </c>
      <c r="E13" s="25" t="s">
        <v>37</v>
      </c>
      <c r="F13" s="26" t="s">
        <v>38</v>
      </c>
    </row>
    <row r="14" spans="1:6" s="28" customFormat="1" ht="15" customHeight="1" outlineLevel="1" x14ac:dyDescent="0.45">
      <c r="A14" s="19"/>
      <c r="B14" s="5"/>
      <c r="C14" s="1"/>
      <c r="D14" s="20"/>
      <c r="E14" s="142"/>
      <c r="F14" s="18"/>
    </row>
    <row r="15" spans="1:6" ht="15" customHeight="1" x14ac:dyDescent="0.35">
      <c r="A15" s="5"/>
      <c r="D15" s="5"/>
      <c r="E15" s="142"/>
      <c r="F15" s="17"/>
    </row>
    <row r="16" spans="1:6" ht="15" customHeight="1" x14ac:dyDescent="0.35">
      <c r="A16" s="120"/>
      <c r="C16" s="108"/>
      <c r="D16" s="109"/>
      <c r="E16" s="110" t="s">
        <v>54</v>
      </c>
      <c r="F16" s="111">
        <f>ConstructionTotal</f>
        <v>202992.59999999998</v>
      </c>
    </row>
    <row r="17" spans="1:6" ht="15" customHeight="1" x14ac:dyDescent="0.35">
      <c r="A17" s="120"/>
      <c r="C17" s="112"/>
      <c r="D17" s="113" t="s">
        <v>55</v>
      </c>
      <c r="E17" s="121">
        <f>E_C</f>
        <v>0.15</v>
      </c>
      <c r="F17" s="114">
        <f>E_CTotal</f>
        <v>30448.889999999996</v>
      </c>
    </row>
    <row r="18" spans="1:6" ht="15" customHeight="1" x14ac:dyDescent="0.35">
      <c r="A18" s="5"/>
      <c r="C18" s="115"/>
      <c r="D18" s="116"/>
      <c r="E18" s="117" t="s">
        <v>56</v>
      </c>
      <c r="F18" s="118">
        <f>ProjectTotal</f>
        <v>233441.48999999996</v>
      </c>
    </row>
    <row r="19" spans="1:6" ht="15" customHeight="1" x14ac:dyDescent="0.35">
      <c r="A19" s="5"/>
      <c r="C19" s="5"/>
      <c r="D19" s="5"/>
      <c r="E19" s="5"/>
      <c r="F19" s="17"/>
    </row>
    <row r="20" spans="1:6" ht="15" customHeight="1" x14ac:dyDescent="0.35">
      <c r="A20" s="5"/>
      <c r="C20" s="5"/>
      <c r="D20" s="5"/>
      <c r="E20" s="5"/>
      <c r="F20" s="17"/>
    </row>
    <row r="21" spans="1:6" ht="15" customHeight="1" x14ac:dyDescent="0.35">
      <c r="A21" s="5"/>
      <c r="C21" s="5"/>
      <c r="D21" s="5"/>
      <c r="E21" s="5"/>
      <c r="F21" s="17"/>
    </row>
  </sheetData>
  <mergeCells count="2">
    <mergeCell ref="A1:B1"/>
    <mergeCell ref="A2:B2"/>
  </mergeCells>
  <pageMargins left="0.33" right="0.2" top="0.5" bottom="0.5" header="0" footer="0"/>
  <pageSetup scale="88" fitToHeight="0" orientation="landscape" r:id="rId1"/>
  <headerFooter alignWithMargins="0">
    <oddHeader>&amp;R&amp;6&amp;D  &amp;T
File Name:  &amp;Z&amp;F</oddHeader>
    <oddFooter>&amp;LChecked By: 
Date: &amp;D&amp;R&amp;"Tahoma,Regular"&amp;9&amp;P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 filterMode="1"/>
  <dimension ref="A1:L40"/>
  <sheetViews>
    <sheetView showGridLines="0" showOutlineSymbols="0" zoomScale="90" zoomScaleNormal="90" workbookViewId="0">
      <pane ySplit="12" topLeftCell="A14" activePane="bottomLeft" state="frozen"/>
      <selection pane="bottomLeft" activeCell="C39" sqref="C39"/>
    </sheetView>
  </sheetViews>
  <sheetFormatPr defaultColWidth="9.1015625" defaultRowHeight="15" customHeight="1" x14ac:dyDescent="0.35"/>
  <cols>
    <col min="1" max="1" width="6.41796875" style="102" customWidth="1"/>
    <col min="2" max="2" width="23" style="103" customWidth="1"/>
    <col min="3" max="3" width="62.41796875" style="85" customWidth="1"/>
    <col min="4" max="4" width="12.5234375" style="98" customWidth="1"/>
    <col min="5" max="5" width="8.41796875" style="61" customWidth="1"/>
    <col min="6" max="6" width="14.41796875" style="100" customWidth="1"/>
    <col min="7" max="7" width="21" style="101" customWidth="1"/>
    <col min="8" max="8" width="10.89453125" style="85" customWidth="1"/>
    <col min="9" max="9" width="13.3125" style="61" customWidth="1"/>
    <col min="10" max="10" width="9.1015625" style="61"/>
    <col min="11" max="11" width="12.5234375" style="148" bestFit="1" customWidth="1"/>
    <col min="12" max="12" width="8.68359375" style="61" bestFit="1" customWidth="1"/>
    <col min="13" max="16384" width="9.1015625" style="61"/>
  </cols>
  <sheetData>
    <row r="1" spans="1:12" s="35" customFormat="1" ht="17.25" customHeight="1" thickBot="1" x14ac:dyDescent="0.5">
      <c r="A1" s="30" t="s">
        <v>13</v>
      </c>
      <c r="B1" s="31" t="s">
        <v>62</v>
      </c>
      <c r="C1" s="201" t="s">
        <v>14</v>
      </c>
      <c r="D1" s="201"/>
      <c r="E1" s="32"/>
      <c r="F1" s="33" t="s">
        <v>15</v>
      </c>
      <c r="G1" s="34"/>
      <c r="H1" s="45"/>
      <c r="I1" s="45"/>
      <c r="K1" s="145"/>
    </row>
    <row r="2" spans="1:12" s="35" customFormat="1" ht="12" customHeight="1" thickBot="1" x14ac:dyDescent="0.4">
      <c r="A2" s="36" t="s">
        <v>16</v>
      </c>
      <c r="B2" s="37"/>
      <c r="C2" s="202" t="s">
        <v>63</v>
      </c>
      <c r="D2" s="202"/>
      <c r="E2" s="32"/>
      <c r="F2" s="38">
        <v>45608</v>
      </c>
      <c r="G2" s="39">
        <f>ConstructionTotal</f>
        <v>202992.59999999998</v>
      </c>
      <c r="H2" s="45"/>
      <c r="I2" s="45"/>
      <c r="K2" s="145"/>
    </row>
    <row r="3" spans="1:12" s="45" customFormat="1" ht="12" customHeight="1" x14ac:dyDescent="0.35">
      <c r="A3" s="36" t="s">
        <v>17</v>
      </c>
      <c r="B3" s="40" t="s">
        <v>18</v>
      </c>
      <c r="C3" s="41" t="s">
        <v>65</v>
      </c>
      <c r="D3" s="42"/>
      <c r="E3" s="43"/>
      <c r="F3" s="44"/>
      <c r="G3" s="33"/>
      <c r="K3" s="146"/>
    </row>
    <row r="4" spans="1:12" s="45" customFormat="1" ht="12" customHeight="1" x14ac:dyDescent="0.35">
      <c r="A4" s="36" t="s">
        <v>19</v>
      </c>
      <c r="B4" s="40" t="s">
        <v>20</v>
      </c>
      <c r="C4" s="41" t="s">
        <v>66</v>
      </c>
      <c r="D4" s="46"/>
      <c r="E4" s="47"/>
      <c r="F4" s="48"/>
      <c r="G4" s="49"/>
      <c r="K4" s="146"/>
    </row>
    <row r="5" spans="1:12" s="45" customFormat="1" ht="12" customHeight="1" x14ac:dyDescent="0.35">
      <c r="A5" s="36" t="s">
        <v>21</v>
      </c>
      <c r="B5" s="40" t="s">
        <v>22</v>
      </c>
      <c r="C5" s="41" t="s">
        <v>67</v>
      </c>
      <c r="D5" s="46"/>
      <c r="E5" s="47"/>
      <c r="F5" s="50"/>
      <c r="G5" s="51"/>
      <c r="K5" s="146"/>
    </row>
    <row r="6" spans="1:12" s="45" customFormat="1" ht="12" customHeight="1" x14ac:dyDescent="0.35">
      <c r="A6" s="36" t="s">
        <v>23</v>
      </c>
      <c r="B6" s="40" t="s">
        <v>24</v>
      </c>
      <c r="C6" s="41" t="s">
        <v>68</v>
      </c>
      <c r="D6" s="52"/>
      <c r="E6" s="43"/>
      <c r="F6" s="50"/>
      <c r="G6" s="49"/>
      <c r="K6" s="146"/>
    </row>
    <row r="7" spans="1:12" s="45" customFormat="1" ht="12" customHeight="1" x14ac:dyDescent="0.35">
      <c r="A7" s="36" t="s">
        <v>25</v>
      </c>
      <c r="B7" s="40" t="s">
        <v>26</v>
      </c>
      <c r="C7" s="41" t="s">
        <v>69</v>
      </c>
      <c r="D7" s="52"/>
      <c r="E7" s="43"/>
      <c r="F7" s="53" t="s">
        <v>27</v>
      </c>
      <c r="G7" s="123">
        <v>45608</v>
      </c>
      <c r="K7" s="146"/>
    </row>
    <row r="8" spans="1:12" s="45" customFormat="1" ht="12.75" customHeight="1" x14ac:dyDescent="0.35">
      <c r="A8" s="36" t="s">
        <v>28</v>
      </c>
      <c r="B8" s="54" t="s">
        <v>29</v>
      </c>
      <c r="C8" s="41" t="s">
        <v>64</v>
      </c>
      <c r="D8" s="54"/>
      <c r="E8" s="54"/>
      <c r="F8" s="55" t="s">
        <v>30</v>
      </c>
      <c r="G8" s="124">
        <v>45608</v>
      </c>
      <c r="K8" s="146"/>
    </row>
    <row r="9" spans="1:12" s="45" customFormat="1" ht="12.75" customHeight="1" x14ac:dyDescent="0.35">
      <c r="A9" s="56"/>
      <c r="B9" s="57" t="s">
        <v>31</v>
      </c>
      <c r="C9" s="41" t="s">
        <v>64</v>
      </c>
      <c r="D9" s="57"/>
      <c r="E9" s="57"/>
      <c r="F9" s="58" t="s">
        <v>32</v>
      </c>
      <c r="G9" s="59">
        <v>0</v>
      </c>
      <c r="K9" s="146"/>
      <c r="L9" s="146"/>
    </row>
    <row r="10" spans="1:12" ht="12.75" customHeight="1" x14ac:dyDescent="0.35">
      <c r="A10" s="60" t="s">
        <v>33</v>
      </c>
      <c r="B10" s="203" t="s">
        <v>34</v>
      </c>
      <c r="C10" s="205" t="s">
        <v>35</v>
      </c>
      <c r="D10" s="205"/>
      <c r="E10" s="205"/>
      <c r="F10" s="205"/>
      <c r="G10" s="205"/>
      <c r="H10" s="45"/>
      <c r="I10" s="45"/>
      <c r="K10" s="146" t="s">
        <v>58</v>
      </c>
      <c r="L10" s="146" t="s">
        <v>61</v>
      </c>
    </row>
    <row r="11" spans="1:12" ht="12.75" customHeight="1" x14ac:dyDescent="0.35">
      <c r="A11" s="62">
        <f>COUNTIF($A$13:$A$31,"X")</f>
        <v>17</v>
      </c>
      <c r="B11" s="204"/>
      <c r="C11" s="63"/>
      <c r="D11" s="206"/>
      <c r="E11" s="206"/>
      <c r="F11" s="206"/>
      <c r="G11" s="207"/>
      <c r="H11" s="64"/>
      <c r="I11" s="65"/>
      <c r="K11" s="102" t="s">
        <v>59</v>
      </c>
      <c r="L11" s="102" t="s">
        <v>59</v>
      </c>
    </row>
    <row r="12" spans="1:12" s="71" customFormat="1" ht="12.75" customHeight="1" x14ac:dyDescent="0.6">
      <c r="A12" s="66"/>
      <c r="B12" s="67">
        <f>COUNTIF($A$13:$A$31,"X")</f>
        <v>17</v>
      </c>
      <c r="C12" s="68" t="s">
        <v>0</v>
      </c>
      <c r="D12" s="67" t="s">
        <v>36</v>
      </c>
      <c r="E12" s="67" t="s">
        <v>6</v>
      </c>
      <c r="F12" s="67" t="s">
        <v>37</v>
      </c>
      <c r="G12" s="67" t="s">
        <v>38</v>
      </c>
      <c r="H12" s="69"/>
      <c r="I12" s="70"/>
      <c r="K12" s="102" t="s">
        <v>198</v>
      </c>
      <c r="L12" s="102" t="s">
        <v>60</v>
      </c>
    </row>
    <row r="13" spans="1:12" s="77" customFormat="1" ht="12" hidden="1" customHeight="1" x14ac:dyDescent="0.35">
      <c r="A13" s="72"/>
      <c r="B13" s="73"/>
      <c r="C13" s="74"/>
      <c r="D13" s="74"/>
      <c r="E13" s="74"/>
      <c r="F13" s="75"/>
      <c r="G13" s="76" t="str">
        <f t="shared" ref="G13:G31" si="0">IF(A13&lt;&gt;"x","",IF(ISERROR(D13),0,IF(D13="",0,IF(D13=" ",0,IF(D13="&lt;Error&gt;",0,F13*D13)))))</f>
        <v/>
      </c>
      <c r="H13" s="74"/>
      <c r="K13" s="147"/>
    </row>
    <row r="14" spans="1:12" s="77" customFormat="1" ht="12" customHeight="1" x14ac:dyDescent="0.35">
      <c r="A14" s="72" t="s">
        <v>76</v>
      </c>
      <c r="B14" s="73" t="s">
        <v>170</v>
      </c>
      <c r="C14" s="74" t="s">
        <v>172</v>
      </c>
      <c r="D14" s="74">
        <f>0+'603-'!TOTAL603.8000_0010</f>
        <v>8690</v>
      </c>
      <c r="E14" s="74" t="s">
        <v>110</v>
      </c>
      <c r="F14" s="75">
        <v>12</v>
      </c>
      <c r="G14" s="76">
        <f t="shared" si="0"/>
        <v>104280</v>
      </c>
      <c r="H14" s="74"/>
      <c r="K14" s="147">
        <v>11.368</v>
      </c>
    </row>
    <row r="15" spans="1:12" s="77" customFormat="1" ht="12" customHeight="1" x14ac:dyDescent="0.35">
      <c r="A15" s="72" t="s">
        <v>76</v>
      </c>
      <c r="B15" s="73" t="s">
        <v>173</v>
      </c>
      <c r="C15" s="74" t="s">
        <v>175</v>
      </c>
      <c r="D15" s="74">
        <f>0+'603-'!TOTAL603.8125_0010</f>
        <v>8690</v>
      </c>
      <c r="E15" s="74" t="s">
        <v>110</v>
      </c>
      <c r="F15" s="75">
        <v>6</v>
      </c>
      <c r="G15" s="76">
        <f t="shared" si="0"/>
        <v>52140</v>
      </c>
      <c r="H15" s="74"/>
      <c r="K15" s="147">
        <v>5.2080000000000002</v>
      </c>
    </row>
    <row r="16" spans="1:12" s="77" customFormat="1" ht="12" customHeight="1" x14ac:dyDescent="0.35">
      <c r="A16" s="72" t="s">
        <v>76</v>
      </c>
      <c r="B16" s="73" t="s">
        <v>73</v>
      </c>
      <c r="C16" s="74" t="s">
        <v>77</v>
      </c>
      <c r="D16" s="74">
        <f>0+'643-TC'!TOTAL643.0300_0010</f>
        <v>25116</v>
      </c>
      <c r="E16" s="74" t="s">
        <v>75</v>
      </c>
      <c r="F16" s="75">
        <v>0.3</v>
      </c>
      <c r="G16" s="76">
        <f t="shared" si="0"/>
        <v>7534.7999999999993</v>
      </c>
      <c r="H16" s="74"/>
      <c r="K16" s="147">
        <v>0.26800000000000002</v>
      </c>
    </row>
    <row r="17" spans="1:11" s="77" customFormat="1" ht="12" customHeight="1" x14ac:dyDescent="0.35">
      <c r="A17" s="72" t="s">
        <v>76</v>
      </c>
      <c r="B17" s="73" t="s">
        <v>78</v>
      </c>
      <c r="C17" s="74" t="s">
        <v>80</v>
      </c>
      <c r="D17" s="74">
        <f>0+'643-TC'!TOTAL643.0420_0010</f>
        <v>1582</v>
      </c>
      <c r="E17" s="74" t="s">
        <v>75</v>
      </c>
      <c r="F17" s="75">
        <v>0.9</v>
      </c>
      <c r="G17" s="76">
        <f t="shared" si="0"/>
        <v>1423.8</v>
      </c>
      <c r="H17" s="74"/>
      <c r="K17" s="147">
        <v>0.88200000000000001</v>
      </c>
    </row>
    <row r="18" spans="1:11" s="77" customFormat="1" ht="12" customHeight="1" x14ac:dyDescent="0.35">
      <c r="A18" s="72" t="s">
        <v>76</v>
      </c>
      <c r="B18" s="73" t="s">
        <v>81</v>
      </c>
      <c r="C18" s="74" t="s">
        <v>83</v>
      </c>
      <c r="D18" s="74">
        <f>0+'643-TC'!TOTAL643.0705_0010</f>
        <v>2762</v>
      </c>
      <c r="E18" s="74" t="s">
        <v>75</v>
      </c>
      <c r="F18" s="75">
        <v>0.2</v>
      </c>
      <c r="G18" s="76">
        <f t="shared" si="0"/>
        <v>552.4</v>
      </c>
      <c r="H18" s="74"/>
      <c r="K18" s="147">
        <v>0.185</v>
      </c>
    </row>
    <row r="19" spans="1:11" s="77" customFormat="1" ht="12" customHeight="1" x14ac:dyDescent="0.35">
      <c r="A19" s="72" t="s">
        <v>76</v>
      </c>
      <c r="B19" s="73" t="s">
        <v>84</v>
      </c>
      <c r="C19" s="74" t="s">
        <v>86</v>
      </c>
      <c r="D19" s="74">
        <f>0+'643-TC'!TOTAL643.0715_0010</f>
        <v>4565</v>
      </c>
      <c r="E19" s="74" t="s">
        <v>75</v>
      </c>
      <c r="F19" s="75">
        <v>0.2</v>
      </c>
      <c r="G19" s="76">
        <f t="shared" si="0"/>
        <v>913</v>
      </c>
      <c r="H19" s="74"/>
      <c r="K19" s="147">
        <v>0.16400000000000001</v>
      </c>
    </row>
    <row r="20" spans="1:11" s="77" customFormat="1" ht="12" customHeight="1" x14ac:dyDescent="0.35">
      <c r="A20" s="72" t="s">
        <v>76</v>
      </c>
      <c r="B20" s="73" t="s">
        <v>87</v>
      </c>
      <c r="C20" s="74" t="s">
        <v>89</v>
      </c>
      <c r="D20" s="74">
        <f>0+'643-TC'!TOTAL643.0800_0010</f>
        <v>135</v>
      </c>
      <c r="E20" s="74" t="s">
        <v>75</v>
      </c>
      <c r="F20" s="75">
        <v>15</v>
      </c>
      <c r="G20" s="76">
        <f t="shared" si="0"/>
        <v>2025</v>
      </c>
      <c r="H20" s="74"/>
      <c r="K20" s="147">
        <v>15.035</v>
      </c>
    </row>
    <row r="21" spans="1:11" s="77" customFormat="1" ht="12" customHeight="1" x14ac:dyDescent="0.35">
      <c r="A21" s="72" t="s">
        <v>76</v>
      </c>
      <c r="B21" s="73" t="s">
        <v>90</v>
      </c>
      <c r="C21" s="74" t="s">
        <v>92</v>
      </c>
      <c r="D21" s="74">
        <f>0+'643-TC'!TOTAL643.0900_0010</f>
        <v>6668</v>
      </c>
      <c r="E21" s="74" t="s">
        <v>75</v>
      </c>
      <c r="F21" s="75">
        <v>0.7</v>
      </c>
      <c r="G21" s="76">
        <f t="shared" si="0"/>
        <v>4667.5999999999995</v>
      </c>
      <c r="H21" s="74"/>
      <c r="K21" s="147">
        <v>0.65100000000000002</v>
      </c>
    </row>
    <row r="22" spans="1:11" s="77" customFormat="1" ht="12" customHeight="1" x14ac:dyDescent="0.35">
      <c r="A22" s="72" t="s">
        <v>76</v>
      </c>
      <c r="B22" s="73" t="s">
        <v>93</v>
      </c>
      <c r="C22" s="74" t="s">
        <v>96</v>
      </c>
      <c r="D22" s="74">
        <f>0+'643-TC'!TOTAL643.0910_0010</f>
        <v>3</v>
      </c>
      <c r="E22" s="74" t="s">
        <v>95</v>
      </c>
      <c r="F22" s="75">
        <v>350</v>
      </c>
      <c r="G22" s="76">
        <f t="shared" si="0"/>
        <v>1050</v>
      </c>
      <c r="H22" s="74"/>
      <c r="K22" s="147">
        <v>341.82499999999999</v>
      </c>
    </row>
    <row r="23" spans="1:11" s="77" customFormat="1" ht="12" customHeight="1" x14ac:dyDescent="0.35">
      <c r="A23" s="72" t="s">
        <v>76</v>
      </c>
      <c r="B23" s="73" t="s">
        <v>97</v>
      </c>
      <c r="C23" s="74" t="s">
        <v>99</v>
      </c>
      <c r="D23" s="74">
        <f>0+'643-TC'!TOTAL643.0920_0010</f>
        <v>3</v>
      </c>
      <c r="E23" s="74" t="s">
        <v>95</v>
      </c>
      <c r="F23" s="75">
        <v>55</v>
      </c>
      <c r="G23" s="76">
        <f t="shared" si="0"/>
        <v>165</v>
      </c>
      <c r="H23" s="74"/>
      <c r="K23" s="147">
        <v>55.636000000000003</v>
      </c>
    </row>
    <row r="24" spans="1:11" s="77" customFormat="1" ht="12" customHeight="1" x14ac:dyDescent="0.35">
      <c r="A24" s="72" t="s">
        <v>76</v>
      </c>
      <c r="B24" s="73" t="s">
        <v>100</v>
      </c>
      <c r="C24" s="74" t="s">
        <v>103</v>
      </c>
      <c r="D24" s="74">
        <f>0+'643-TC'!TOTAL643.1000_0010</f>
        <v>219</v>
      </c>
      <c r="E24" s="74" t="s">
        <v>102</v>
      </c>
      <c r="F24" s="75">
        <v>20</v>
      </c>
      <c r="G24" s="76">
        <f t="shared" si="0"/>
        <v>4380</v>
      </c>
      <c r="H24" s="74"/>
      <c r="K24" s="147">
        <v>19.233000000000001</v>
      </c>
    </row>
    <row r="25" spans="1:11" s="77" customFormat="1" ht="12" customHeight="1" x14ac:dyDescent="0.35">
      <c r="A25" s="72" t="s">
        <v>76</v>
      </c>
      <c r="B25" s="73" t="s">
        <v>104</v>
      </c>
      <c r="C25" s="74" t="s">
        <v>106</v>
      </c>
      <c r="D25" s="74">
        <f>0+'643-TC'!TOTAL643.1050_0010</f>
        <v>21</v>
      </c>
      <c r="E25" s="74" t="s">
        <v>75</v>
      </c>
      <c r="F25" s="75">
        <v>41</v>
      </c>
      <c r="G25" s="76">
        <f t="shared" si="0"/>
        <v>861</v>
      </c>
      <c r="H25" s="74"/>
      <c r="K25" s="147">
        <v>41.84</v>
      </c>
    </row>
    <row r="26" spans="1:11" s="77" customFormat="1" ht="12" customHeight="1" x14ac:dyDescent="0.35">
      <c r="A26" s="72" t="s">
        <v>76</v>
      </c>
      <c r="B26" s="73" t="s">
        <v>108</v>
      </c>
      <c r="C26" s="74" t="s">
        <v>111</v>
      </c>
      <c r="D26" s="74">
        <f>0+'646-PM'!TOTAL643.3165_0010</f>
        <v>21480</v>
      </c>
      <c r="E26" s="74" t="s">
        <v>110</v>
      </c>
      <c r="F26" s="75">
        <v>0.5</v>
      </c>
      <c r="G26" s="76">
        <f t="shared" si="0"/>
        <v>10740</v>
      </c>
      <c r="H26" s="74"/>
      <c r="K26" s="147">
        <v>0.438</v>
      </c>
    </row>
    <row r="27" spans="1:11" s="77" customFormat="1" ht="12" customHeight="1" x14ac:dyDescent="0.35">
      <c r="A27" s="72" t="s">
        <v>76</v>
      </c>
      <c r="B27" s="73" t="s">
        <v>112</v>
      </c>
      <c r="C27" s="74" t="s">
        <v>114</v>
      </c>
      <c r="D27" s="74">
        <f>0+'646-PM'!TOTAL643.3180_0010</f>
        <v>840</v>
      </c>
      <c r="E27" s="74" t="s">
        <v>110</v>
      </c>
      <c r="F27" s="75">
        <v>1.8</v>
      </c>
      <c r="G27" s="76">
        <f t="shared" si="0"/>
        <v>1512</v>
      </c>
      <c r="H27" s="74"/>
      <c r="K27" s="147">
        <v>1.7709999999999999</v>
      </c>
    </row>
    <row r="28" spans="1:11" s="77" customFormat="1" ht="12" customHeight="1" x14ac:dyDescent="0.35">
      <c r="A28" s="72" t="s">
        <v>76</v>
      </c>
      <c r="B28" s="73" t="s">
        <v>115</v>
      </c>
      <c r="C28" s="74" t="s">
        <v>117</v>
      </c>
      <c r="D28" s="74">
        <f>0+'646-PM'!TOTAL643.3265_0010</f>
        <v>710</v>
      </c>
      <c r="E28" s="74" t="s">
        <v>110</v>
      </c>
      <c r="F28" s="75">
        <v>0.8</v>
      </c>
      <c r="G28" s="76">
        <f t="shared" si="0"/>
        <v>568</v>
      </c>
      <c r="H28" s="74"/>
      <c r="K28" s="147">
        <v>0.79300000000000004</v>
      </c>
    </row>
    <row r="29" spans="1:11" s="77" customFormat="1" ht="12" customHeight="1" x14ac:dyDescent="0.35">
      <c r="A29" s="72" t="s">
        <v>76</v>
      </c>
      <c r="B29" s="73" t="s">
        <v>118</v>
      </c>
      <c r="C29" s="74" t="s">
        <v>120</v>
      </c>
      <c r="D29" s="74">
        <f>0+'646-PM'!TOTAL646.9010_0010</f>
        <v>9980</v>
      </c>
      <c r="E29" s="74" t="s">
        <v>110</v>
      </c>
      <c r="F29" s="75">
        <v>0.8</v>
      </c>
      <c r="G29" s="76">
        <f t="shared" si="0"/>
        <v>7984</v>
      </c>
      <c r="H29" s="74"/>
      <c r="K29" s="147">
        <v>0.74199999999999999</v>
      </c>
    </row>
    <row r="30" spans="1:11" s="77" customFormat="1" ht="12" customHeight="1" x14ac:dyDescent="0.35">
      <c r="A30" s="72" t="s">
        <v>76</v>
      </c>
      <c r="B30" s="73" t="s">
        <v>121</v>
      </c>
      <c r="C30" s="74" t="s">
        <v>123</v>
      </c>
      <c r="D30" s="74">
        <f>0+'646-PM'!TOTAL646.9110_0010</f>
        <v>1220</v>
      </c>
      <c r="E30" s="74" t="s">
        <v>110</v>
      </c>
      <c r="F30" s="75">
        <v>1.8</v>
      </c>
      <c r="G30" s="76">
        <f t="shared" si="0"/>
        <v>2196</v>
      </c>
      <c r="H30" s="74"/>
      <c r="K30" s="147">
        <v>1.7030000000000001</v>
      </c>
    </row>
    <row r="31" spans="1:11" s="77" customFormat="1" ht="12" hidden="1" customHeight="1" x14ac:dyDescent="0.35">
      <c r="A31" s="72"/>
      <c r="B31" s="73"/>
      <c r="C31" s="74"/>
      <c r="D31" s="74"/>
      <c r="E31" s="74"/>
      <c r="F31" s="75"/>
      <c r="G31" s="76" t="str">
        <f t="shared" si="0"/>
        <v/>
      </c>
      <c r="H31" s="74"/>
      <c r="K31" s="147"/>
    </row>
    <row r="32" spans="1:11" ht="15" customHeight="1" x14ac:dyDescent="0.35">
      <c r="A32" s="78"/>
      <c r="B32" s="79"/>
      <c r="C32" s="80"/>
      <c r="D32" s="81"/>
      <c r="E32" s="82"/>
      <c r="F32" s="83"/>
      <c r="G32" s="84"/>
    </row>
    <row r="33" spans="1:7" ht="15" customHeight="1" thickBot="1" x14ac:dyDescent="0.4">
      <c r="A33" s="78"/>
      <c r="B33" s="79"/>
      <c r="C33" s="80"/>
      <c r="D33" s="86"/>
      <c r="E33" s="87" t="s">
        <v>39</v>
      </c>
      <c r="F33" s="88"/>
      <c r="G33" s="89">
        <f>SUM(G13:G31)</f>
        <v>202992.59999999998</v>
      </c>
    </row>
    <row r="34" spans="1:7" ht="15" customHeight="1" thickBot="1" x14ac:dyDescent="0.4">
      <c r="A34" s="90"/>
      <c r="B34" s="79"/>
      <c r="C34" s="80"/>
      <c r="D34" s="199" t="s">
        <v>40</v>
      </c>
      <c r="E34" s="200"/>
      <c r="F34" s="91">
        <v>0.15</v>
      </c>
      <c r="G34" s="89">
        <f>F34*G33</f>
        <v>30448.889999999996</v>
      </c>
    </row>
    <row r="35" spans="1:7" ht="15" customHeight="1" x14ac:dyDescent="0.35">
      <c r="A35" s="78"/>
      <c r="B35" s="79"/>
      <c r="C35" s="80"/>
      <c r="D35" s="86"/>
      <c r="E35" s="92" t="s">
        <v>41</v>
      </c>
      <c r="F35" s="88"/>
      <c r="G35" s="89">
        <f>SUM(G33+G34)</f>
        <v>233441.48999999996</v>
      </c>
    </row>
    <row r="36" spans="1:7" ht="15" customHeight="1" x14ac:dyDescent="0.35">
      <c r="A36" s="78"/>
      <c r="B36" s="79"/>
      <c r="C36" s="80"/>
      <c r="D36" s="93"/>
      <c r="E36" s="94"/>
      <c r="F36" s="95"/>
      <c r="G36" s="94"/>
    </row>
    <row r="38" spans="1:7" ht="15" customHeight="1" x14ac:dyDescent="0.35">
      <c r="A38" s="78"/>
      <c r="B38" s="96" t="s">
        <v>42</v>
      </c>
      <c r="C38" s="97" t="s">
        <v>43</v>
      </c>
      <c r="E38" s="99" t="s">
        <v>44</v>
      </c>
      <c r="G38" s="122"/>
    </row>
    <row r="39" spans="1:7" ht="15" customHeight="1" x14ac:dyDescent="0.35">
      <c r="B39" s="194" t="s">
        <v>70</v>
      </c>
      <c r="C39" s="195" t="s">
        <v>199</v>
      </c>
      <c r="E39" s="196"/>
      <c r="G39" s="150"/>
    </row>
    <row r="40" spans="1:7" ht="15" customHeight="1" x14ac:dyDescent="0.35">
      <c r="G40" s="122"/>
    </row>
  </sheetData>
  <sheetProtection sheet="1" objects="1" scenarios="1"/>
  <autoFilter ref="A12:G31" xr:uid="{00000000-0009-0000-0000-000003000000}">
    <filterColumn colId="0">
      <filters>
        <filter val="x"/>
      </filters>
    </filterColumn>
  </autoFilter>
  <mergeCells count="6">
    <mergeCell ref="D34:E34"/>
    <mergeCell ref="C1:D1"/>
    <mergeCell ref="C2:D2"/>
    <mergeCell ref="B10:B11"/>
    <mergeCell ref="C10:G10"/>
    <mergeCell ref="D11:G11"/>
  </mergeCells>
  <pageMargins left="0.43" right="0.22" top="0.5" bottom="0.6" header="0.31" footer="0"/>
  <pageSetup orientation="landscape" r:id="rId1"/>
  <headerFooter alignWithMargins="0">
    <oddHeader>&amp;R&amp;6&amp;D  &amp;T
File Name:  C:\Users\mschxw\Repos\webdev-vb-csharp-repos\Q2P\src\Q2P.ExcelAddIn\template\Q2P_Template.xlsx</oddHeader>
    <oddFooter>&amp;L&amp;"Tahoma,Regular"&amp;9Checked By:  
Date:  &amp;R&amp;"Tahoma,Regular"&amp;9&amp;P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C136-2B9E-4D71-9127-5A192A858E20}">
  <dimension ref="A1:M12"/>
  <sheetViews>
    <sheetView showGridLines="0" workbookViewId="0">
      <selection activeCell="I14" sqref="I14"/>
    </sheetView>
  </sheetViews>
  <sheetFormatPr defaultColWidth="8" defaultRowHeight="10.5" x14ac:dyDescent="0.4"/>
  <cols>
    <col min="1" max="1" width="9" style="125" customWidth="1"/>
    <col min="2" max="2" width="11.68359375" style="135" customWidth="1"/>
    <col min="3" max="3" width="5.68359375" style="138" bestFit="1" customWidth="1"/>
    <col min="4" max="4" width="3.5234375" style="137" customWidth="1"/>
    <col min="5" max="5" width="6.1015625" style="138" bestFit="1" customWidth="1"/>
    <col min="6" max="6" width="1" style="135" customWidth="1"/>
    <col min="7" max="7" width="10.1015625" style="137" bestFit="1" customWidth="1"/>
    <col min="8" max="8" width="1" style="135" customWidth="1"/>
    <col min="9" max="9" width="11.5234375" style="139" customWidth="1"/>
    <col min="10" max="10" width="1" style="135" customWidth="1"/>
    <col min="11" max="11" width="11.5234375" style="139" customWidth="1"/>
    <col min="12" max="12" width="1" style="135" customWidth="1"/>
    <col min="13" max="13" width="28.3125" style="137" customWidth="1"/>
    <col min="14" max="16384" width="8" style="135"/>
  </cols>
  <sheetData>
    <row r="1" spans="1:13" s="126" customFormat="1" x14ac:dyDescent="0.4">
      <c r="A1" s="125"/>
      <c r="C1" s="127"/>
      <c r="D1" s="127"/>
      <c r="E1" s="127"/>
      <c r="G1" s="151" t="s">
        <v>169</v>
      </c>
      <c r="I1" s="127"/>
      <c r="K1" s="127"/>
      <c r="M1" s="127"/>
    </row>
    <row r="2" spans="1:13" s="126" customFormat="1" x14ac:dyDescent="0.4">
      <c r="A2" s="208" t="s">
        <v>202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3" s="126" customFormat="1" x14ac:dyDescent="0.4">
      <c r="A3" s="125"/>
      <c r="C3" s="127"/>
      <c r="D3" s="127"/>
      <c r="E3" s="127"/>
      <c r="G3" s="127"/>
      <c r="I3" s="127"/>
      <c r="K3" s="127"/>
      <c r="M3" s="127"/>
    </row>
    <row r="4" spans="1:13" s="126" customFormat="1" x14ac:dyDescent="0.4">
      <c r="A4" s="125"/>
      <c r="C4" s="127"/>
      <c r="D4" s="127"/>
      <c r="E4" s="127"/>
      <c r="G4" s="127"/>
      <c r="I4" s="152" t="s">
        <v>170</v>
      </c>
      <c r="K4" s="152" t="s">
        <v>173</v>
      </c>
      <c r="M4" s="127"/>
    </row>
    <row r="5" spans="1:13" s="126" customFormat="1" ht="52.5" x14ac:dyDescent="0.4">
      <c r="A5" s="125"/>
      <c r="C5" s="127"/>
      <c r="D5" s="127"/>
      <c r="E5" s="127"/>
      <c r="G5" s="127"/>
      <c r="I5" s="129" t="s">
        <v>171</v>
      </c>
      <c r="K5" s="129" t="s">
        <v>174</v>
      </c>
      <c r="M5" s="127"/>
    </row>
    <row r="6" spans="1:13" s="126" customFormat="1" x14ac:dyDescent="0.4">
      <c r="A6" s="130" t="s">
        <v>8</v>
      </c>
      <c r="B6" s="132" t="s">
        <v>177</v>
      </c>
      <c r="C6" s="132" t="s">
        <v>2</v>
      </c>
      <c r="D6" s="133" t="s">
        <v>3</v>
      </c>
      <c r="E6" s="132" t="s">
        <v>4</v>
      </c>
      <c r="F6" s="131"/>
      <c r="G6" s="132" t="s">
        <v>5</v>
      </c>
      <c r="H6" s="131"/>
      <c r="I6" s="132" t="s">
        <v>110</v>
      </c>
      <c r="J6" s="131"/>
      <c r="K6" s="132" t="s">
        <v>110</v>
      </c>
      <c r="L6" s="131"/>
      <c r="M6" s="132" t="s">
        <v>7</v>
      </c>
    </row>
    <row r="8" spans="1:13" x14ac:dyDescent="0.4">
      <c r="A8" s="134" t="s">
        <v>70</v>
      </c>
      <c r="B8" s="137" t="s">
        <v>126</v>
      </c>
      <c r="C8" s="136">
        <v>10200</v>
      </c>
      <c r="D8" s="137" t="s">
        <v>57</v>
      </c>
      <c r="E8" s="138">
        <v>13500</v>
      </c>
      <c r="G8" s="137" t="s">
        <v>176</v>
      </c>
      <c r="I8" s="143">
        <f>E8-C8</f>
        <v>3300</v>
      </c>
      <c r="K8" s="143">
        <f>E8-C8</f>
        <v>3300</v>
      </c>
    </row>
    <row r="9" spans="1:13" x14ac:dyDescent="0.4">
      <c r="A9" s="134" t="s">
        <v>70</v>
      </c>
      <c r="B9" s="137" t="s">
        <v>127</v>
      </c>
      <c r="C9" s="138">
        <v>2540</v>
      </c>
      <c r="D9" s="137" t="s">
        <v>57</v>
      </c>
      <c r="E9" s="138">
        <v>7330</v>
      </c>
      <c r="G9" s="137" t="s">
        <v>176</v>
      </c>
      <c r="I9" s="143">
        <f>E9-C9</f>
        <v>4790</v>
      </c>
      <c r="K9" s="143">
        <f>E9-C9</f>
        <v>4790</v>
      </c>
    </row>
    <row r="10" spans="1:13" x14ac:dyDescent="0.4">
      <c r="A10" s="134" t="s">
        <v>70</v>
      </c>
      <c r="G10" s="139" t="s">
        <v>168</v>
      </c>
      <c r="I10" s="143">
        <f>4*150</f>
        <v>600</v>
      </c>
      <c r="J10" s="143"/>
      <c r="K10" s="143">
        <f>4*150</f>
        <v>600</v>
      </c>
      <c r="M10" s="137" t="s">
        <v>178</v>
      </c>
    </row>
    <row r="11" spans="1:13" ht="10.8" thickBot="1" x14ac:dyDescent="0.45">
      <c r="A11" s="134"/>
      <c r="I11" s="143"/>
      <c r="K11" s="143"/>
    </row>
    <row r="12" spans="1:13" x14ac:dyDescent="0.4">
      <c r="G12" s="137" t="s">
        <v>72</v>
      </c>
      <c r="H12" s="140"/>
      <c r="I12" s="144">
        <f>SUM(I8:I11)</f>
        <v>8690</v>
      </c>
      <c r="K12" s="144">
        <f>SUM(K8:K11)</f>
        <v>8690</v>
      </c>
      <c r="M12" s="141"/>
    </row>
  </sheetData>
  <mergeCells count="1">
    <mergeCell ref="A2:M2"/>
  </mergeCells>
  <pageMargins left="0.25" right="0.2" top="0.75" bottom="0.6" header="0" footer="0"/>
  <pageSetup orientation="landscape" r:id="rId1"/>
  <headerFooter alignWithMargins="0">
    <oddHeader>&amp;R&amp;6&amp;D  &amp;T
File Name:  D:\1Workingfiles\WorkBooks\Estimator\99999999 misq.xls</oddHeader>
    <oddFooter>&amp;L&amp;"Tahoma,Regular"&amp;9Project ID:  9999-99-99&amp;R&amp;"Tahoma,Regular"&amp;9&amp;P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4E5B-9622-40D7-834A-DA1D7E8462E8}">
  <dimension ref="A1:AC21"/>
  <sheetViews>
    <sheetView showGridLines="0" tabSelected="1" workbookViewId="0">
      <selection activeCell="O32" sqref="O32"/>
    </sheetView>
  </sheetViews>
  <sheetFormatPr defaultColWidth="8" defaultRowHeight="10.5" x14ac:dyDescent="0.4"/>
  <cols>
    <col min="1" max="1" width="9" style="125" customWidth="1"/>
    <col min="2" max="2" width="2.1015625" style="135" customWidth="1"/>
    <col min="3" max="3" width="5.68359375" style="138" bestFit="1" customWidth="1"/>
    <col min="4" max="4" width="3.5234375" style="137" customWidth="1"/>
    <col min="5" max="5" width="6.1015625" style="138" bestFit="1" customWidth="1"/>
    <col min="6" max="6" width="1" style="135" customWidth="1"/>
    <col min="7" max="7" width="18.3125" style="137" customWidth="1"/>
    <col min="8" max="8" width="8.3125" style="135" customWidth="1"/>
    <col min="9" max="9" width="11.5234375" style="139" customWidth="1"/>
    <col min="10" max="10" width="1" style="135" customWidth="1"/>
    <col min="11" max="11" width="11.5234375" style="139" customWidth="1"/>
    <col min="12" max="12" width="1" style="135" customWidth="1"/>
    <col min="13" max="13" width="11.5234375" style="139" customWidth="1"/>
    <col min="14" max="14" width="1" style="135" customWidth="1"/>
    <col min="15" max="15" width="11.5234375" style="139" customWidth="1"/>
    <col min="16" max="16" width="1" style="135" customWidth="1"/>
    <col min="17" max="17" width="11.5234375" style="139" customWidth="1"/>
    <col min="18" max="18" width="1" style="135" customWidth="1"/>
    <col min="19" max="19" width="11.5234375" style="139" customWidth="1"/>
    <col min="20" max="20" width="1" style="135" customWidth="1"/>
    <col min="21" max="21" width="11.5234375" style="139" customWidth="1"/>
    <col min="22" max="22" width="1" style="135" customWidth="1"/>
    <col min="23" max="23" width="11.5234375" style="139" customWidth="1"/>
    <col min="24" max="24" width="1" style="135" customWidth="1"/>
    <col min="25" max="25" width="11.5234375" style="139" customWidth="1"/>
    <col min="26" max="26" width="1" style="135" customWidth="1"/>
    <col min="27" max="27" width="11.5234375" style="139" customWidth="1"/>
    <col min="28" max="28" width="1" style="135" customWidth="1"/>
    <col min="29" max="29" width="29.1015625" style="137" customWidth="1"/>
    <col min="30" max="16384" width="8" style="135"/>
  </cols>
  <sheetData>
    <row r="1" spans="1:29" s="126" customFormat="1" x14ac:dyDescent="0.4">
      <c r="A1" s="125"/>
      <c r="C1" s="127"/>
      <c r="D1" s="127"/>
      <c r="E1" s="127"/>
      <c r="G1" s="151" t="s">
        <v>71</v>
      </c>
      <c r="I1" s="127"/>
      <c r="K1" s="127"/>
      <c r="M1" s="127"/>
      <c r="O1" s="127"/>
      <c r="Q1" s="127"/>
      <c r="S1" s="127"/>
      <c r="U1" s="127"/>
      <c r="W1" s="127"/>
      <c r="Y1" s="127"/>
      <c r="AA1" s="127"/>
      <c r="AC1" s="127"/>
    </row>
    <row r="2" spans="1:29" s="126" customFormat="1" x14ac:dyDescent="0.4">
      <c r="A2" s="208" t="s">
        <v>201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</row>
    <row r="3" spans="1:29" s="126" customFormat="1" x14ac:dyDescent="0.4">
      <c r="A3" s="125"/>
      <c r="C3" s="127"/>
      <c r="D3" s="127"/>
      <c r="E3" s="127"/>
      <c r="G3" s="127"/>
      <c r="I3" s="127"/>
      <c r="K3" s="127"/>
      <c r="M3" s="127"/>
      <c r="O3" s="127"/>
      <c r="Q3" s="127"/>
      <c r="S3" s="127"/>
      <c r="U3" s="127"/>
      <c r="W3" s="127"/>
      <c r="Y3" s="127"/>
      <c r="AA3" s="127"/>
      <c r="AC3" s="127"/>
    </row>
    <row r="4" spans="1:29" s="126" customFormat="1" x14ac:dyDescent="0.4">
      <c r="A4" s="125"/>
      <c r="C4" s="127"/>
      <c r="D4" s="127"/>
      <c r="E4" s="127"/>
      <c r="G4" s="127"/>
      <c r="I4" s="152" t="s">
        <v>73</v>
      </c>
      <c r="K4" s="152" t="s">
        <v>78</v>
      </c>
      <c r="M4" s="152" t="s">
        <v>81</v>
      </c>
      <c r="O4" s="152" t="s">
        <v>84</v>
      </c>
      <c r="Q4" s="152" t="s">
        <v>87</v>
      </c>
      <c r="S4" s="152" t="s">
        <v>90</v>
      </c>
      <c r="U4" s="152" t="s">
        <v>93</v>
      </c>
      <c r="W4" s="152" t="s">
        <v>97</v>
      </c>
      <c r="Y4" s="152" t="s">
        <v>100</v>
      </c>
      <c r="AA4" s="152" t="s">
        <v>104</v>
      </c>
      <c r="AC4" s="127"/>
    </row>
    <row r="5" spans="1:29" s="126" customFormat="1" ht="31.5" x14ac:dyDescent="0.4">
      <c r="A5" s="125"/>
      <c r="C5" s="127"/>
      <c r="D5" s="127"/>
      <c r="E5" s="127"/>
      <c r="G5" s="127"/>
      <c r="I5" s="129" t="s">
        <v>74</v>
      </c>
      <c r="K5" s="129" t="s">
        <v>79</v>
      </c>
      <c r="M5" s="129" t="s">
        <v>82</v>
      </c>
      <c r="O5" s="129" t="s">
        <v>85</v>
      </c>
      <c r="Q5" s="129" t="s">
        <v>88</v>
      </c>
      <c r="S5" s="129" t="s">
        <v>91</v>
      </c>
      <c r="U5" s="129" t="s">
        <v>94</v>
      </c>
      <c r="W5" s="129" t="s">
        <v>98</v>
      </c>
      <c r="Y5" s="129" t="s">
        <v>101</v>
      </c>
      <c r="AA5" s="129" t="s">
        <v>105</v>
      </c>
      <c r="AC5" s="127"/>
    </row>
    <row r="6" spans="1:29" s="126" customFormat="1" x14ac:dyDescent="0.4">
      <c r="A6" s="130" t="s">
        <v>8</v>
      </c>
      <c r="B6" s="131"/>
      <c r="C6" s="132" t="s">
        <v>2</v>
      </c>
      <c r="D6" s="133" t="s">
        <v>3</v>
      </c>
      <c r="E6" s="132" t="s">
        <v>4</v>
      </c>
      <c r="F6" s="131"/>
      <c r="G6" s="132" t="s">
        <v>5</v>
      </c>
      <c r="H6" s="131" t="s">
        <v>179</v>
      </c>
      <c r="I6" s="132" t="s">
        <v>75</v>
      </c>
      <c r="J6" s="131"/>
      <c r="K6" s="132" t="s">
        <v>75</v>
      </c>
      <c r="L6" s="131"/>
      <c r="M6" s="132" t="s">
        <v>75</v>
      </c>
      <c r="N6" s="131"/>
      <c r="O6" s="132" t="s">
        <v>75</v>
      </c>
      <c r="P6" s="131"/>
      <c r="Q6" s="132" t="s">
        <v>75</v>
      </c>
      <c r="R6" s="131"/>
      <c r="S6" s="132" t="s">
        <v>75</v>
      </c>
      <c r="T6" s="131"/>
      <c r="U6" s="132" t="s">
        <v>95</v>
      </c>
      <c r="V6" s="131"/>
      <c r="W6" s="132" t="s">
        <v>95</v>
      </c>
      <c r="X6" s="131"/>
      <c r="Y6" s="132" t="s">
        <v>102</v>
      </c>
      <c r="Z6" s="131"/>
      <c r="AA6" s="132" t="s">
        <v>75</v>
      </c>
      <c r="AB6" s="131"/>
      <c r="AC6" s="132" t="s">
        <v>7</v>
      </c>
    </row>
    <row r="8" spans="1:29" x14ac:dyDescent="0.4">
      <c r="A8" s="134" t="s">
        <v>70</v>
      </c>
      <c r="C8" s="136"/>
      <c r="D8" s="137" t="s">
        <v>57</v>
      </c>
      <c r="G8" s="136" t="s">
        <v>126</v>
      </c>
      <c r="H8" s="139">
        <v>40</v>
      </c>
      <c r="I8" s="143">
        <f>Comps!E21*$H$8</f>
        <v>10200</v>
      </c>
      <c r="K8" s="143">
        <f>Comps!G21*$H$8</f>
        <v>480</v>
      </c>
      <c r="M8" s="143">
        <f>Comps!I21*$H$8</f>
        <v>960</v>
      </c>
      <c r="O8" s="143">
        <f>Comps!K21*$H$8</f>
        <v>3520</v>
      </c>
      <c r="Q8" s="143">
        <f>Comps!M21*$H$8</f>
        <v>80</v>
      </c>
      <c r="S8" s="143">
        <f>Comps!O21*$H$8</f>
        <v>1320</v>
      </c>
      <c r="U8" s="143">
        <f>Comps!Q21</f>
        <v>0</v>
      </c>
      <c r="W8" s="143">
        <f>Comps!S21</f>
        <v>0</v>
      </c>
      <c r="Y8" s="143">
        <f>Comps!U21</f>
        <v>0</v>
      </c>
      <c r="AA8" s="143">
        <v>14</v>
      </c>
    </row>
    <row r="9" spans="1:29" x14ac:dyDescent="0.4">
      <c r="A9" s="134" t="s">
        <v>70</v>
      </c>
      <c r="D9" s="137" t="s">
        <v>57</v>
      </c>
      <c r="G9" s="136" t="s">
        <v>127</v>
      </c>
      <c r="H9" s="139">
        <v>55</v>
      </c>
      <c r="I9" s="143">
        <f>Comps!E35*$H$9</f>
        <v>14300</v>
      </c>
      <c r="K9" s="143">
        <f>Comps!G35*$H$9</f>
        <v>715</v>
      </c>
      <c r="M9" s="143">
        <f>Comps!I35*$H$9</f>
        <v>1430</v>
      </c>
      <c r="O9" s="143">
        <f>Comps!K35*$H$9</f>
        <v>1045</v>
      </c>
      <c r="Q9" s="143">
        <f>Comps!M35*$H$9</f>
        <v>55</v>
      </c>
      <c r="S9" s="143">
        <f>Comps!O35*$H$9</f>
        <v>1265</v>
      </c>
      <c r="U9" s="143">
        <f>Comps!Q35</f>
        <v>0</v>
      </c>
      <c r="W9" s="143">
        <f>Comps!S35</f>
        <v>0</v>
      </c>
      <c r="Y9" s="143">
        <f>Comps!U35</f>
        <v>0</v>
      </c>
      <c r="AA9" s="166" t="s">
        <v>167</v>
      </c>
    </row>
    <row r="10" spans="1:29" x14ac:dyDescent="0.4">
      <c r="A10" s="134" t="s">
        <v>70</v>
      </c>
      <c r="D10" s="137" t="s">
        <v>57</v>
      </c>
      <c r="G10" s="136" t="s">
        <v>132</v>
      </c>
      <c r="H10" s="139" t="s">
        <v>204</v>
      </c>
      <c r="I10" s="143"/>
      <c r="K10" s="143"/>
      <c r="M10" s="143"/>
      <c r="O10" s="143"/>
      <c r="Q10" s="143"/>
      <c r="S10" s="143"/>
      <c r="U10" s="143"/>
      <c r="W10" s="143"/>
      <c r="Y10" s="143"/>
      <c r="AA10" s="143"/>
    </row>
    <row r="11" spans="1:29" x14ac:dyDescent="0.4">
      <c r="A11" s="134" t="s">
        <v>70</v>
      </c>
      <c r="D11" s="137" t="s">
        <v>57</v>
      </c>
      <c r="G11" s="136" t="s">
        <v>133</v>
      </c>
      <c r="H11" s="139" t="s">
        <v>204</v>
      </c>
      <c r="I11" s="143"/>
      <c r="K11" s="143"/>
      <c r="M11" s="143"/>
      <c r="O11" s="143"/>
      <c r="Q11" s="143"/>
      <c r="S11" s="143"/>
      <c r="U11" s="143"/>
      <c r="W11" s="143"/>
      <c r="Y11" s="143"/>
      <c r="AA11" s="143"/>
    </row>
    <row r="12" spans="1:29" x14ac:dyDescent="0.4">
      <c r="A12" s="134"/>
      <c r="G12" s="136" t="s">
        <v>205</v>
      </c>
      <c r="H12" s="139" t="s">
        <v>204</v>
      </c>
      <c r="I12" s="143"/>
      <c r="K12" s="143"/>
      <c r="M12" s="143"/>
      <c r="O12" s="143"/>
      <c r="Q12" s="143"/>
      <c r="S12" s="143"/>
      <c r="U12" s="143"/>
      <c r="W12" s="143"/>
      <c r="Y12" s="143"/>
      <c r="AA12" s="143"/>
    </row>
    <row r="13" spans="1:29" x14ac:dyDescent="0.4">
      <c r="A13" s="134" t="s">
        <v>70</v>
      </c>
      <c r="D13" s="137" t="s">
        <v>57</v>
      </c>
      <c r="G13" s="136" t="s">
        <v>128</v>
      </c>
      <c r="H13" s="139">
        <v>7</v>
      </c>
      <c r="I13" s="143">
        <f>Comps!E43*$H$13</f>
        <v>154</v>
      </c>
      <c r="K13" s="143">
        <f>Comps!G43*$H$13</f>
        <v>28</v>
      </c>
      <c r="M13" s="143">
        <f>Comps!I43*$H$13</f>
        <v>42</v>
      </c>
      <c r="O13" s="143">
        <f>Comps!K43*$H$13</f>
        <v>0</v>
      </c>
      <c r="Q13" s="143">
        <f>Comps!M43*$H$13</f>
        <v>0</v>
      </c>
      <c r="S13" s="143">
        <f>Comps!O43*$H$13</f>
        <v>245</v>
      </c>
      <c r="U13" s="143">
        <f>Comps!Q43</f>
        <v>1</v>
      </c>
      <c r="W13" s="143">
        <f>Comps!S43</f>
        <v>1</v>
      </c>
      <c r="Y13" s="143">
        <f>Comps!U43</f>
        <v>73</v>
      </c>
      <c r="AA13" s="166" t="s">
        <v>167</v>
      </c>
    </row>
    <row r="14" spans="1:29" x14ac:dyDescent="0.4">
      <c r="A14" s="134" t="s">
        <v>70</v>
      </c>
      <c r="D14" s="137" t="s">
        <v>57</v>
      </c>
      <c r="G14" s="136" t="s">
        <v>129</v>
      </c>
      <c r="H14" s="139">
        <v>14</v>
      </c>
      <c r="I14" s="143">
        <f>Comps!E54*$H$14</f>
        <v>308</v>
      </c>
      <c r="K14" s="143">
        <f>Comps!G54*$H$14</f>
        <v>56</v>
      </c>
      <c r="M14" s="143">
        <f>Comps!I54*$H$14</f>
        <v>0</v>
      </c>
      <c r="O14" s="143">
        <f>Comps!K54*$H$14</f>
        <v>0</v>
      </c>
      <c r="Q14" s="143">
        <f>Comps!M54*$H$14</f>
        <v>0</v>
      </c>
      <c r="S14" s="143">
        <f>Comps!O54*$H$14</f>
        <v>560</v>
      </c>
      <c r="U14" s="143">
        <f>Comps!Q54</f>
        <v>1</v>
      </c>
      <c r="W14" s="143">
        <f>Comps!S54</f>
        <v>1</v>
      </c>
      <c r="Y14" s="143">
        <f>Comps!U54</f>
        <v>73</v>
      </c>
      <c r="AA14" s="166" t="s">
        <v>167</v>
      </c>
    </row>
    <row r="15" spans="1:29" x14ac:dyDescent="0.4">
      <c r="A15" s="134" t="s">
        <v>70</v>
      </c>
      <c r="D15" s="137" t="s">
        <v>57</v>
      </c>
      <c r="G15" s="136" t="s">
        <v>130</v>
      </c>
      <c r="H15" s="139">
        <v>7</v>
      </c>
      <c r="I15" s="143">
        <f>Comps!E65*$H$15</f>
        <v>154</v>
      </c>
      <c r="K15" s="143">
        <f>Comps!G65*$H$15</f>
        <v>28</v>
      </c>
      <c r="M15" s="143">
        <f>Comps!I65*$H$15</f>
        <v>0</v>
      </c>
      <c r="O15" s="143">
        <f>Comps!K65*$H$15</f>
        <v>0</v>
      </c>
      <c r="Q15" s="143">
        <f>Comps!M65*$H$15</f>
        <v>0</v>
      </c>
      <c r="S15" s="143">
        <f>Comps!O65*$H$15</f>
        <v>308</v>
      </c>
      <c r="U15" s="143">
        <f>Comps!Q65</f>
        <v>1</v>
      </c>
      <c r="W15" s="143">
        <f>Comps!S65</f>
        <v>1</v>
      </c>
      <c r="Y15" s="143">
        <f>Comps!U65</f>
        <v>55</v>
      </c>
      <c r="AA15" s="166" t="s">
        <v>167</v>
      </c>
    </row>
    <row r="16" spans="1:29" x14ac:dyDescent="0.4">
      <c r="A16" s="134" t="s">
        <v>70</v>
      </c>
      <c r="D16" s="137" t="s">
        <v>57</v>
      </c>
      <c r="G16" s="136" t="s">
        <v>134</v>
      </c>
      <c r="H16" s="139">
        <v>55</v>
      </c>
      <c r="I16" s="143">
        <f>Comps!E75*$H$16</f>
        <v>0</v>
      </c>
      <c r="K16" s="143">
        <f>Comps!G75*$H$16</f>
        <v>275</v>
      </c>
      <c r="M16" s="143">
        <f>Comps!I75*$H$16</f>
        <v>330</v>
      </c>
      <c r="O16" s="143">
        <f>Comps!K75*$H$16</f>
        <v>0</v>
      </c>
      <c r="Q16" s="143">
        <f>Comps!M75*$H$16</f>
        <v>0</v>
      </c>
      <c r="S16" s="143">
        <f>Comps!O75*$H$16</f>
        <v>2970</v>
      </c>
      <c r="U16" s="143">
        <f>Comps!Q75</f>
        <v>0</v>
      </c>
      <c r="W16" s="143">
        <f>Comps!S75</f>
        <v>0</v>
      </c>
      <c r="Y16" s="143">
        <f>Comps!U75</f>
        <v>18</v>
      </c>
      <c r="AA16" s="143">
        <v>7</v>
      </c>
    </row>
    <row r="17" spans="1:29" x14ac:dyDescent="0.4">
      <c r="A17" s="134" t="s">
        <v>70</v>
      </c>
      <c r="D17" s="137" t="s">
        <v>57</v>
      </c>
      <c r="G17" s="139" t="s">
        <v>168</v>
      </c>
      <c r="I17" s="143"/>
      <c r="K17" s="143"/>
      <c r="M17" s="143"/>
      <c r="O17" s="143"/>
      <c r="Q17" s="143"/>
      <c r="S17" s="143"/>
      <c r="U17" s="166"/>
      <c r="W17" s="166"/>
      <c r="Y17" s="166"/>
      <c r="AA17" s="166"/>
    </row>
    <row r="18" spans="1:29" ht="10.8" thickBot="1" x14ac:dyDescent="0.45">
      <c r="A18" s="134"/>
      <c r="I18" s="143"/>
      <c r="K18" s="143"/>
      <c r="M18" s="143"/>
      <c r="O18" s="143"/>
      <c r="Q18" s="143"/>
      <c r="S18" s="143"/>
      <c r="U18" s="143"/>
      <c r="W18" s="143"/>
      <c r="Y18" s="143"/>
      <c r="AA18" s="143"/>
    </row>
    <row r="19" spans="1:29" x14ac:dyDescent="0.4">
      <c r="G19" s="137" t="s">
        <v>72</v>
      </c>
      <c r="H19" s="140"/>
      <c r="I19" s="144">
        <f>SUM(I8:I18)</f>
        <v>25116</v>
      </c>
      <c r="K19" s="144">
        <f>SUM(K8:K18)</f>
        <v>1582</v>
      </c>
      <c r="M19" s="144">
        <f>SUM(M8:M18)</f>
        <v>2762</v>
      </c>
      <c r="O19" s="144">
        <f>SUM(O8:O18)</f>
        <v>4565</v>
      </c>
      <c r="Q19" s="144">
        <f>SUM(Q8:Q18)</f>
        <v>135</v>
      </c>
      <c r="S19" s="144">
        <f>SUM(S8:S18)</f>
        <v>6668</v>
      </c>
      <c r="U19" s="144">
        <f>SUM(U8:U18)</f>
        <v>3</v>
      </c>
      <c r="W19" s="144">
        <f>SUM(W8:W18)</f>
        <v>3</v>
      </c>
      <c r="Y19" s="144">
        <f>SUM(Y8:Y18)</f>
        <v>219</v>
      </c>
      <c r="AA19" s="144">
        <f>SUM(AA8:AA18)</f>
        <v>21</v>
      </c>
      <c r="AC19" s="141"/>
    </row>
    <row r="21" spans="1:29" x14ac:dyDescent="0.4">
      <c r="G21" s="137" t="s">
        <v>180</v>
      </c>
    </row>
  </sheetData>
  <mergeCells count="1">
    <mergeCell ref="A2:AC2"/>
  </mergeCells>
  <pageMargins left="0.25" right="0.2" top="0.75" bottom="0.6" header="0" footer="0"/>
  <pageSetup orientation="landscape" r:id="rId1"/>
  <headerFooter alignWithMargins="0">
    <oddHeader>&amp;R&amp;6&amp;D  &amp;T
File Name:  D:\1Workingfiles\WorkBooks\Estimator\99999999 misq.xls</oddHeader>
    <oddFooter>&amp;L&amp;"Tahoma,Regular"&amp;9Project ID:  9999-99-99&amp;R&amp;"Tahoma,Regular"&amp;9&amp;P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C894-7970-421B-BE1B-7B8AA2A64750}">
  <dimension ref="A1:S24"/>
  <sheetViews>
    <sheetView showGridLines="0" workbookViewId="0">
      <selection activeCell="M9" sqref="M9"/>
    </sheetView>
  </sheetViews>
  <sheetFormatPr defaultColWidth="8" defaultRowHeight="10.5" x14ac:dyDescent="0.4"/>
  <cols>
    <col min="1" max="1" width="9" style="125" customWidth="1"/>
    <col min="2" max="2" width="2.1015625" style="135" customWidth="1"/>
    <col min="3" max="3" width="7" style="138" customWidth="1"/>
    <col min="4" max="4" width="3.5234375" style="137" customWidth="1"/>
    <col min="5" max="5" width="6.3125" style="138" customWidth="1"/>
    <col min="6" max="6" width="1" style="135" customWidth="1"/>
    <col min="7" max="7" width="12.1015625" style="137" customWidth="1"/>
    <col min="8" max="8" width="1" style="135" customWidth="1"/>
    <col min="9" max="9" width="9.68359375" style="139" customWidth="1"/>
    <col min="10" max="10" width="8" style="135" customWidth="1"/>
    <col min="11" max="11" width="10.3125" style="139" customWidth="1"/>
    <col min="12" max="12" width="8.1015625" style="135" customWidth="1"/>
    <col min="13" max="13" width="11.5234375" style="139" customWidth="1"/>
    <col min="14" max="14" width="1" style="135" customWidth="1"/>
    <col min="15" max="15" width="11.5234375" style="139" customWidth="1"/>
    <col min="16" max="16" width="1" style="135" customWidth="1"/>
    <col min="17" max="17" width="11.5234375" style="139" customWidth="1"/>
    <col min="18" max="18" width="1" style="135" customWidth="1"/>
    <col min="19" max="19" width="29.1015625" style="137" customWidth="1"/>
    <col min="20" max="16384" width="8" style="135"/>
  </cols>
  <sheetData>
    <row r="1" spans="1:19" s="126" customFormat="1" x14ac:dyDescent="0.4">
      <c r="A1" s="125"/>
      <c r="C1" s="127"/>
      <c r="D1" s="127"/>
      <c r="E1" s="127"/>
      <c r="G1" s="151" t="s">
        <v>107</v>
      </c>
      <c r="I1" s="127"/>
      <c r="K1" s="127"/>
      <c r="M1" s="127"/>
      <c r="O1" s="127"/>
      <c r="Q1" s="127"/>
      <c r="S1" s="127"/>
    </row>
    <row r="2" spans="1:19" s="126" customFormat="1" x14ac:dyDescent="0.4">
      <c r="A2" s="208" t="s">
        <v>200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</row>
    <row r="3" spans="1:19" s="126" customFormat="1" x14ac:dyDescent="0.4">
      <c r="A3" s="125"/>
      <c r="C3" s="127"/>
      <c r="D3" s="127"/>
      <c r="E3" s="127"/>
      <c r="G3" s="127"/>
      <c r="I3" s="127"/>
      <c r="K3" s="127"/>
      <c r="M3" s="127"/>
      <c r="O3" s="127"/>
      <c r="Q3" s="127"/>
      <c r="S3" s="127"/>
    </row>
    <row r="4" spans="1:19" s="126" customFormat="1" x14ac:dyDescent="0.4">
      <c r="A4" s="125"/>
      <c r="C4" s="127"/>
      <c r="D4" s="127"/>
      <c r="E4" s="127"/>
      <c r="G4" s="127"/>
      <c r="I4" s="209" t="s">
        <v>108</v>
      </c>
      <c r="J4" s="209"/>
      <c r="K4" s="209" t="s">
        <v>112</v>
      </c>
      <c r="L4" s="209"/>
      <c r="M4" s="152" t="s">
        <v>115</v>
      </c>
      <c r="O4" s="152" t="s">
        <v>118</v>
      </c>
      <c r="Q4" s="152" t="s">
        <v>121</v>
      </c>
      <c r="S4" s="127"/>
    </row>
    <row r="5" spans="1:19" s="126" customFormat="1" ht="42" x14ac:dyDescent="0.4">
      <c r="A5" s="125"/>
      <c r="C5" s="127"/>
      <c r="D5" s="127"/>
      <c r="E5" s="127"/>
      <c r="G5" s="127"/>
      <c r="I5" s="210" t="s">
        <v>109</v>
      </c>
      <c r="J5" s="210"/>
      <c r="K5" s="210" t="s">
        <v>113</v>
      </c>
      <c r="L5" s="210"/>
      <c r="M5" s="129" t="s">
        <v>116</v>
      </c>
      <c r="O5" s="129" t="s">
        <v>119</v>
      </c>
      <c r="Q5" s="129" t="s">
        <v>122</v>
      </c>
      <c r="S5" s="127"/>
    </row>
    <row r="6" spans="1:19" s="126" customFormat="1" x14ac:dyDescent="0.4">
      <c r="A6" s="125"/>
      <c r="C6" s="127"/>
      <c r="D6" s="127"/>
      <c r="E6" s="127"/>
      <c r="G6" s="127"/>
      <c r="I6" s="129" t="s">
        <v>124</v>
      </c>
      <c r="J6" s="127" t="s">
        <v>125</v>
      </c>
      <c r="K6" s="129" t="s">
        <v>124</v>
      </c>
      <c r="L6" s="127" t="s">
        <v>125</v>
      </c>
      <c r="M6" s="129" t="s">
        <v>124</v>
      </c>
      <c r="O6" s="129"/>
      <c r="Q6" s="129"/>
      <c r="S6" s="127"/>
    </row>
    <row r="7" spans="1:19" s="126" customFormat="1" x14ac:dyDescent="0.4">
      <c r="A7" s="130" t="s">
        <v>8</v>
      </c>
      <c r="B7" s="131"/>
      <c r="C7" s="132" t="s">
        <v>2</v>
      </c>
      <c r="D7" s="133" t="s">
        <v>3</v>
      </c>
      <c r="E7" s="132" t="s">
        <v>4</v>
      </c>
      <c r="F7" s="131"/>
      <c r="G7" s="132" t="s">
        <v>5</v>
      </c>
      <c r="H7" s="131"/>
      <c r="I7" s="132" t="s">
        <v>110</v>
      </c>
      <c r="J7" s="132" t="s">
        <v>110</v>
      </c>
      <c r="K7" s="132" t="s">
        <v>110</v>
      </c>
      <c r="L7" s="132" t="s">
        <v>110</v>
      </c>
      <c r="M7" s="132" t="s">
        <v>110</v>
      </c>
      <c r="N7" s="131"/>
      <c r="O7" s="132" t="s">
        <v>110</v>
      </c>
      <c r="P7" s="131"/>
      <c r="Q7" s="132" t="s">
        <v>110</v>
      </c>
      <c r="R7" s="131"/>
      <c r="S7" s="132" t="s">
        <v>7</v>
      </c>
    </row>
    <row r="9" spans="1:19" x14ac:dyDescent="0.4">
      <c r="A9" s="134" t="s">
        <v>70</v>
      </c>
      <c r="C9" s="136"/>
      <c r="D9" s="137" t="s">
        <v>57</v>
      </c>
      <c r="G9" s="154" t="s">
        <v>126</v>
      </c>
      <c r="I9" s="143">
        <v>9940</v>
      </c>
      <c r="J9" s="139">
        <v>11540</v>
      </c>
      <c r="K9" s="161">
        <v>0</v>
      </c>
      <c r="L9" s="143">
        <v>330</v>
      </c>
      <c r="M9" s="161">
        <v>710</v>
      </c>
      <c r="N9" s="162"/>
      <c r="O9" s="143">
        <f>ROUND(423+7719+1757+324*0.25,0)</f>
        <v>9980</v>
      </c>
      <c r="P9" s="162"/>
      <c r="Q9" s="139">
        <f>232+988</f>
        <v>1220</v>
      </c>
    </row>
    <row r="10" spans="1:19" x14ac:dyDescent="0.4">
      <c r="A10" s="134" t="s">
        <v>70</v>
      </c>
      <c r="D10" s="137" t="s">
        <v>57</v>
      </c>
      <c r="G10" s="154" t="s">
        <v>127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/>
      <c r="O10" s="161">
        <v>0</v>
      </c>
      <c r="P10" s="161"/>
      <c r="Q10" s="161">
        <v>0</v>
      </c>
    </row>
    <row r="11" spans="1:19" x14ac:dyDescent="0.4">
      <c r="A11" s="134" t="s">
        <v>70</v>
      </c>
      <c r="D11" s="137" t="s">
        <v>57</v>
      </c>
      <c r="G11" s="154" t="s">
        <v>128</v>
      </c>
      <c r="I11" s="161">
        <v>0</v>
      </c>
      <c r="J11" s="161">
        <v>0</v>
      </c>
      <c r="K11" s="161">
        <v>170</v>
      </c>
      <c r="L11" s="161">
        <v>0</v>
      </c>
      <c r="M11" s="161">
        <v>0</v>
      </c>
      <c r="N11" s="161"/>
      <c r="O11" s="161">
        <v>0</v>
      </c>
      <c r="P11" s="161"/>
      <c r="Q11" s="161">
        <v>0</v>
      </c>
    </row>
    <row r="12" spans="1:19" x14ac:dyDescent="0.4">
      <c r="A12" s="134" t="s">
        <v>70</v>
      </c>
      <c r="D12" s="137" t="s">
        <v>57</v>
      </c>
      <c r="G12" s="154" t="s">
        <v>129</v>
      </c>
      <c r="I12" s="161">
        <v>0</v>
      </c>
      <c r="J12" s="161">
        <v>0</v>
      </c>
      <c r="K12" s="161">
        <v>170</v>
      </c>
      <c r="L12" s="161">
        <v>0</v>
      </c>
      <c r="M12" s="161">
        <v>0</v>
      </c>
      <c r="N12" s="161"/>
      <c r="O12" s="161">
        <v>0</v>
      </c>
      <c r="P12" s="161"/>
      <c r="Q12" s="161">
        <v>0</v>
      </c>
    </row>
    <row r="13" spans="1:19" x14ac:dyDescent="0.4">
      <c r="A13" s="134" t="s">
        <v>70</v>
      </c>
      <c r="D13" s="137" t="s">
        <v>57</v>
      </c>
      <c r="G13" s="154" t="s">
        <v>130</v>
      </c>
      <c r="I13" s="161">
        <v>0</v>
      </c>
      <c r="J13" s="161">
        <v>0</v>
      </c>
      <c r="K13" s="161">
        <v>170</v>
      </c>
      <c r="L13" s="161">
        <v>0</v>
      </c>
      <c r="M13" s="161">
        <v>0</v>
      </c>
      <c r="N13" s="161"/>
      <c r="O13" s="161">
        <v>0</v>
      </c>
      <c r="P13" s="161"/>
      <c r="Q13" s="161">
        <v>0</v>
      </c>
    </row>
    <row r="14" spans="1:19" ht="10.8" thickBot="1" x14ac:dyDescent="0.45">
      <c r="A14" s="134"/>
      <c r="I14" s="153"/>
      <c r="J14" s="155"/>
      <c r="K14" s="153"/>
      <c r="L14" s="155"/>
      <c r="M14" s="153"/>
      <c r="N14" s="155"/>
      <c r="O14" s="153"/>
      <c r="P14" s="155"/>
      <c r="Q14" s="153"/>
    </row>
    <row r="15" spans="1:19" x14ac:dyDescent="0.4">
      <c r="A15" s="134"/>
      <c r="G15" s="137" t="s">
        <v>131</v>
      </c>
      <c r="I15" s="143">
        <f>SUM(I9:I14)</f>
        <v>9940</v>
      </c>
      <c r="J15" s="143">
        <f>SUM(J9:J14)</f>
        <v>11540</v>
      </c>
      <c r="K15" s="143">
        <f>SUM(K9:K14)</f>
        <v>510</v>
      </c>
      <c r="L15" s="143">
        <f>SUM(L9:L14)</f>
        <v>330</v>
      </c>
      <c r="M15" s="143">
        <f>SUM(M9:M14)</f>
        <v>710</v>
      </c>
      <c r="O15" s="143">
        <f>SUM(O9:O14)</f>
        <v>9980</v>
      </c>
      <c r="Q15" s="143">
        <f>SUM(Q9:Q14)</f>
        <v>1220</v>
      </c>
    </row>
    <row r="16" spans="1:19" ht="10.8" thickBot="1" x14ac:dyDescent="0.45">
      <c r="A16" s="134" t="s">
        <v>70</v>
      </c>
      <c r="D16" s="137" t="s">
        <v>57</v>
      </c>
      <c r="I16" s="153"/>
      <c r="J16" s="155"/>
      <c r="K16" s="143"/>
      <c r="L16" s="155"/>
      <c r="M16" s="143"/>
      <c r="O16" s="143"/>
      <c r="Q16" s="143"/>
    </row>
    <row r="17" spans="7:19" x14ac:dyDescent="0.4">
      <c r="G17" s="137" t="s">
        <v>72</v>
      </c>
      <c r="H17" s="140"/>
      <c r="I17" s="211">
        <f>I15+J15</f>
        <v>21480</v>
      </c>
      <c r="J17" s="211"/>
      <c r="K17" s="212">
        <f>K15+L15</f>
        <v>840</v>
      </c>
      <c r="L17" s="212"/>
      <c r="M17" s="144">
        <f>SUM(M15:M16)</f>
        <v>710</v>
      </c>
      <c r="O17" s="144">
        <f>SUM(O15:O16)</f>
        <v>9980</v>
      </c>
      <c r="Q17" s="144">
        <f>SUM(Q15:Q16)</f>
        <v>1220</v>
      </c>
      <c r="S17" s="141"/>
    </row>
    <row r="24" spans="7:19" x14ac:dyDescent="0.4">
      <c r="O24" s="143"/>
    </row>
  </sheetData>
  <mergeCells count="7">
    <mergeCell ref="A2:S2"/>
    <mergeCell ref="I4:J4"/>
    <mergeCell ref="I5:J5"/>
    <mergeCell ref="I17:J17"/>
    <mergeCell ref="K4:L4"/>
    <mergeCell ref="K5:L5"/>
    <mergeCell ref="K17:L17"/>
  </mergeCells>
  <pageMargins left="0.25" right="0.2" top="0.75" bottom="0.6" header="0" footer="0"/>
  <pageSetup orientation="landscape" r:id="rId1"/>
  <headerFooter alignWithMargins="0">
    <oddHeader>&amp;R&amp;6&amp;D  &amp;T
File Name:  D:\1Workingfiles\WorkBooks\Estimator\99999999 misq.xls</oddHeader>
    <oddFooter>&amp;L&amp;"Tahoma,Regular"&amp;9Project ID:  9999-99-99&amp;R&amp;"Tahoma,Regular"&amp;9&amp;P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A9E9-DC3B-423C-911E-BCBBC1A056CB}">
  <dimension ref="C1:U93"/>
  <sheetViews>
    <sheetView zoomScale="55" zoomScaleNormal="55" workbookViewId="0">
      <selection activeCell="E36" sqref="E36"/>
    </sheetView>
  </sheetViews>
  <sheetFormatPr defaultColWidth="15.68359375" defaultRowHeight="14.4" x14ac:dyDescent="0.55000000000000004"/>
  <cols>
    <col min="1" max="2" width="2.41796875" style="160" customWidth="1"/>
    <col min="3" max="3" width="29.41796875" style="160" customWidth="1"/>
    <col min="4" max="4" width="24.1015625" style="160" customWidth="1"/>
    <col min="5" max="5" width="15.68359375" style="160"/>
    <col min="6" max="6" width="27.68359375" style="160" customWidth="1"/>
    <col min="7" max="7" width="15.68359375" style="160"/>
    <col min="8" max="8" width="3" style="160" customWidth="1"/>
    <col min="9" max="9" width="15.68359375" style="160"/>
    <col min="10" max="10" width="2.5234375" style="160" customWidth="1"/>
    <col min="11" max="11" width="15.68359375" style="160"/>
    <col min="12" max="12" width="2.89453125" style="160" customWidth="1"/>
    <col min="13" max="13" width="15.68359375" style="160"/>
    <col min="14" max="14" width="3.3125" style="160" customWidth="1"/>
    <col min="15" max="15" width="15.68359375" style="160"/>
    <col min="16" max="16" width="2.3125" style="160" customWidth="1"/>
    <col min="17" max="17" width="16.5234375" style="160" customWidth="1"/>
    <col min="18" max="18" width="2.3125" style="160" customWidth="1"/>
    <col min="19" max="19" width="15.68359375" style="160"/>
    <col min="20" max="20" width="2.68359375" style="160" customWidth="1"/>
    <col min="21" max="16384" width="15.68359375" style="160"/>
  </cols>
  <sheetData>
    <row r="1" spans="3:21" x14ac:dyDescent="0.55000000000000004">
      <c r="E1" s="159"/>
    </row>
    <row r="2" spans="3:21" ht="14.7" thickBot="1" x14ac:dyDescent="0.6"/>
    <row r="3" spans="3:21" x14ac:dyDescent="0.55000000000000004">
      <c r="C3" s="164"/>
      <c r="D3" s="165"/>
      <c r="E3" s="169" t="s">
        <v>73</v>
      </c>
      <c r="F3" s="170"/>
      <c r="G3" s="169" t="s">
        <v>78</v>
      </c>
      <c r="H3" s="170"/>
      <c r="I3" s="169" t="s">
        <v>81</v>
      </c>
      <c r="J3" s="170"/>
      <c r="K3" s="169" t="s">
        <v>84</v>
      </c>
      <c r="L3" s="170"/>
      <c r="M3" s="169" t="s">
        <v>87</v>
      </c>
      <c r="N3" s="170"/>
      <c r="O3" s="169" t="s">
        <v>90</v>
      </c>
      <c r="P3" s="170"/>
      <c r="Q3" s="169" t="s">
        <v>93</v>
      </c>
      <c r="R3" s="170"/>
      <c r="S3" s="169" t="s">
        <v>97</v>
      </c>
      <c r="T3" s="170"/>
      <c r="U3" s="171" t="s">
        <v>100</v>
      </c>
    </row>
    <row r="4" spans="3:21" ht="39" customHeight="1" x14ac:dyDescent="0.55000000000000004">
      <c r="C4" s="157"/>
      <c r="D4" s="158"/>
      <c r="E4" s="168" t="s">
        <v>74</v>
      </c>
      <c r="F4" s="167"/>
      <c r="G4" s="168" t="s">
        <v>79</v>
      </c>
      <c r="H4" s="167"/>
      <c r="I4" s="168" t="s">
        <v>82</v>
      </c>
      <c r="J4" s="167"/>
      <c r="K4" s="168" t="s">
        <v>85</v>
      </c>
      <c r="L4" s="167"/>
      <c r="M4" s="168" t="s">
        <v>88</v>
      </c>
      <c r="N4" s="167"/>
      <c r="O4" s="168" t="s">
        <v>91</v>
      </c>
      <c r="P4" s="167"/>
      <c r="Q4" s="168" t="s">
        <v>94</v>
      </c>
      <c r="R4" s="167"/>
      <c r="S4" s="168" t="s">
        <v>98</v>
      </c>
      <c r="T4" s="167"/>
      <c r="U4" s="172" t="s">
        <v>101</v>
      </c>
    </row>
    <row r="5" spans="3:21" ht="14.7" thickBot="1" x14ac:dyDescent="0.6">
      <c r="C5" s="163"/>
      <c r="D5" s="156"/>
      <c r="E5" s="173" t="s">
        <v>95</v>
      </c>
      <c r="F5" s="173"/>
      <c r="G5" s="173" t="s">
        <v>95</v>
      </c>
      <c r="H5" s="173"/>
      <c r="I5" s="173" t="s">
        <v>95</v>
      </c>
      <c r="J5" s="173"/>
      <c r="K5" s="173" t="s">
        <v>95</v>
      </c>
      <c r="L5" s="173"/>
      <c r="M5" s="173" t="s">
        <v>95</v>
      </c>
      <c r="N5" s="173"/>
      <c r="O5" s="173" t="s">
        <v>95</v>
      </c>
      <c r="P5" s="173"/>
      <c r="Q5" s="173" t="s">
        <v>95</v>
      </c>
      <c r="R5" s="173"/>
      <c r="S5" s="173" t="s">
        <v>95</v>
      </c>
      <c r="T5" s="173"/>
      <c r="U5" s="174" t="s">
        <v>102</v>
      </c>
    </row>
    <row r="6" spans="3:21" x14ac:dyDescent="0.55000000000000004">
      <c r="C6" s="215" t="s">
        <v>135</v>
      </c>
      <c r="D6" s="216"/>
      <c r="E6" s="165"/>
      <c r="F6" s="176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77"/>
    </row>
    <row r="7" spans="3:21" x14ac:dyDescent="0.55000000000000004">
      <c r="C7" s="178" t="s">
        <v>136</v>
      </c>
      <c r="D7" s="179" t="s">
        <v>137</v>
      </c>
      <c r="E7" s="158">
        <f>150/25</f>
        <v>6</v>
      </c>
      <c r="F7" s="158"/>
      <c r="G7" s="158"/>
      <c r="H7" s="158"/>
      <c r="I7" s="158"/>
      <c r="J7" s="158"/>
      <c r="K7" s="158">
        <f>E7</f>
        <v>6</v>
      </c>
      <c r="L7" s="158"/>
      <c r="M7" s="158"/>
      <c r="N7" s="158"/>
      <c r="O7" s="158"/>
      <c r="P7" s="158"/>
      <c r="Q7" s="158"/>
      <c r="R7" s="158"/>
      <c r="S7" s="158"/>
      <c r="T7" s="158"/>
      <c r="U7" s="180"/>
    </row>
    <row r="8" spans="3:21" x14ac:dyDescent="0.55000000000000004">
      <c r="C8" s="178" t="s">
        <v>136</v>
      </c>
      <c r="D8" s="179" t="s">
        <v>138</v>
      </c>
      <c r="E8" s="158">
        <f>7700/50</f>
        <v>154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80"/>
    </row>
    <row r="9" spans="3:21" x14ac:dyDescent="0.55000000000000004">
      <c r="C9" s="178" t="s">
        <v>136</v>
      </c>
      <c r="D9" s="179" t="s">
        <v>139</v>
      </c>
      <c r="E9" s="158">
        <f>325/25</f>
        <v>13</v>
      </c>
      <c r="F9" s="158"/>
      <c r="G9" s="158"/>
      <c r="H9" s="158"/>
      <c r="I9" s="158"/>
      <c r="J9" s="158"/>
      <c r="K9" s="158">
        <f t="shared" ref="K9:K10" si="0">E10</f>
        <v>10</v>
      </c>
      <c r="L9" s="158"/>
      <c r="M9" s="158"/>
      <c r="N9" s="158"/>
      <c r="O9" s="158"/>
      <c r="P9" s="158"/>
      <c r="Q9" s="158"/>
      <c r="R9" s="158"/>
      <c r="S9" s="158"/>
      <c r="T9" s="158"/>
      <c r="U9" s="180"/>
    </row>
    <row r="10" spans="3:21" x14ac:dyDescent="0.55000000000000004">
      <c r="C10" s="178" t="s">
        <v>140</v>
      </c>
      <c r="D10" s="179" t="s">
        <v>141</v>
      </c>
      <c r="E10" s="179">
        <f>ROUND(660/50,-1)</f>
        <v>10</v>
      </c>
      <c r="F10" s="158"/>
      <c r="G10" s="158"/>
      <c r="H10" s="158"/>
      <c r="I10" s="158"/>
      <c r="J10" s="158"/>
      <c r="K10" s="158">
        <f t="shared" si="0"/>
        <v>72</v>
      </c>
      <c r="L10" s="158"/>
      <c r="M10" s="158"/>
      <c r="N10" s="158"/>
      <c r="O10" s="158"/>
      <c r="P10" s="158"/>
      <c r="Q10" s="158"/>
      <c r="R10" s="158"/>
      <c r="S10" s="158"/>
      <c r="T10" s="158"/>
      <c r="U10" s="180"/>
    </row>
    <row r="11" spans="3:21" x14ac:dyDescent="0.55000000000000004">
      <c r="C11" s="178" t="s">
        <v>140</v>
      </c>
      <c r="D11" s="179" t="s">
        <v>142</v>
      </c>
      <c r="E11" s="179">
        <f>7200/100</f>
        <v>72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80"/>
    </row>
    <row r="12" spans="3:21" x14ac:dyDescent="0.55000000000000004">
      <c r="C12" s="157"/>
      <c r="D12" s="158"/>
      <c r="E12" s="179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80"/>
    </row>
    <row r="13" spans="3:21" x14ac:dyDescent="0.55000000000000004">
      <c r="C13" s="178" t="s">
        <v>143</v>
      </c>
      <c r="D13" s="158"/>
      <c r="E13" s="179"/>
      <c r="F13" s="158"/>
      <c r="G13" s="158"/>
      <c r="H13" s="158"/>
      <c r="I13" s="158"/>
      <c r="J13" s="158"/>
      <c r="K13" s="158"/>
      <c r="L13" s="158"/>
      <c r="M13" s="158"/>
      <c r="N13" s="158"/>
      <c r="O13" s="158">
        <v>18</v>
      </c>
      <c r="P13" s="158"/>
      <c r="Q13" s="158"/>
      <c r="R13" s="158"/>
      <c r="S13" s="158"/>
      <c r="T13" s="158"/>
      <c r="U13" s="180"/>
    </row>
    <row r="14" spans="3:21" x14ac:dyDescent="0.55000000000000004">
      <c r="C14" s="178" t="s">
        <v>144</v>
      </c>
      <c r="D14" s="158"/>
      <c r="E14" s="181"/>
      <c r="F14" s="158"/>
      <c r="G14" s="158">
        <v>1</v>
      </c>
      <c r="H14" s="158"/>
      <c r="I14" s="158">
        <v>2</v>
      </c>
      <c r="J14" s="158"/>
      <c r="K14" s="158"/>
      <c r="L14" s="158"/>
      <c r="M14" s="158"/>
      <c r="N14" s="158"/>
      <c r="O14" s="158">
        <v>2</v>
      </c>
      <c r="P14" s="158"/>
      <c r="Q14" s="158"/>
      <c r="R14" s="158"/>
      <c r="S14" s="158"/>
      <c r="T14" s="158"/>
      <c r="U14" s="180"/>
    </row>
    <row r="15" spans="3:21" x14ac:dyDescent="0.55000000000000004">
      <c r="C15" s="178" t="s">
        <v>145</v>
      </c>
      <c r="D15" s="158"/>
      <c r="E15" s="158"/>
      <c r="F15" s="158"/>
      <c r="G15" s="158">
        <v>1</v>
      </c>
      <c r="H15" s="158"/>
      <c r="I15" s="158">
        <v>2</v>
      </c>
      <c r="J15" s="158"/>
      <c r="K15" s="158"/>
      <c r="L15" s="158"/>
      <c r="M15" s="158">
        <v>1</v>
      </c>
      <c r="N15" s="158"/>
      <c r="O15" s="158">
        <v>1</v>
      </c>
      <c r="P15" s="158"/>
      <c r="Q15" s="158"/>
      <c r="R15" s="158"/>
      <c r="S15" s="158"/>
      <c r="T15" s="158"/>
      <c r="U15" s="180"/>
    </row>
    <row r="16" spans="3:21" x14ac:dyDescent="0.55000000000000004">
      <c r="C16" s="178" t="s">
        <v>146</v>
      </c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80"/>
    </row>
    <row r="17" spans="3:21" x14ac:dyDescent="0.55000000000000004">
      <c r="C17" s="178" t="s">
        <v>147</v>
      </c>
      <c r="D17" s="158"/>
      <c r="E17" s="179"/>
      <c r="F17" s="158" t="s">
        <v>197</v>
      </c>
      <c r="G17" s="158"/>
      <c r="H17" s="158"/>
      <c r="I17" s="158"/>
      <c r="J17" s="158"/>
      <c r="K17" s="158"/>
      <c r="L17" s="158"/>
      <c r="M17" s="158">
        <v>1</v>
      </c>
      <c r="N17" s="158"/>
      <c r="O17" s="158">
        <v>2</v>
      </c>
      <c r="P17" s="158"/>
      <c r="Q17" s="158"/>
      <c r="R17" s="158"/>
      <c r="S17" s="158"/>
      <c r="T17" s="158"/>
      <c r="U17" s="180"/>
    </row>
    <row r="18" spans="3:21" x14ac:dyDescent="0.55000000000000004">
      <c r="C18" s="178" t="s">
        <v>148</v>
      </c>
      <c r="D18" s="158">
        <f>10200-2400</f>
        <v>7800</v>
      </c>
      <c r="E18" s="158"/>
      <c r="F18" s="179" t="s">
        <v>149</v>
      </c>
      <c r="G18" s="158">
        <f>ROUND(D18/1500,0)</f>
        <v>5</v>
      </c>
      <c r="H18" s="158"/>
      <c r="I18" s="158">
        <f>G18*2</f>
        <v>10</v>
      </c>
      <c r="J18" s="158"/>
      <c r="K18" s="158"/>
      <c r="L18" s="158"/>
      <c r="M18" s="158"/>
      <c r="N18" s="158"/>
      <c r="O18" s="158">
        <f>ROUND(D18/1500,0)</f>
        <v>5</v>
      </c>
      <c r="P18" s="158"/>
      <c r="Q18" s="158"/>
      <c r="R18" s="158"/>
      <c r="S18" s="158"/>
      <c r="T18" s="158"/>
      <c r="U18" s="180"/>
    </row>
    <row r="19" spans="3:21" ht="14.7" thickBot="1" x14ac:dyDescent="0.6">
      <c r="C19" s="163" t="s">
        <v>150</v>
      </c>
      <c r="D19" s="182">
        <f>13450-6400</f>
        <v>7050</v>
      </c>
      <c r="E19" s="182"/>
      <c r="F19" s="156" t="s">
        <v>149</v>
      </c>
      <c r="G19" s="182">
        <f>ROUND(D19/1500,0)</f>
        <v>5</v>
      </c>
      <c r="H19" s="182"/>
      <c r="I19" s="182">
        <f>G19*2</f>
        <v>10</v>
      </c>
      <c r="J19" s="182"/>
      <c r="K19" s="182"/>
      <c r="L19" s="182"/>
      <c r="M19" s="182"/>
      <c r="N19" s="182"/>
      <c r="O19" s="158">
        <f>ROUND(D19/1500,0)</f>
        <v>5</v>
      </c>
      <c r="P19" s="182"/>
      <c r="Q19" s="182"/>
      <c r="R19" s="182"/>
      <c r="S19" s="182"/>
      <c r="T19" s="182"/>
      <c r="U19" s="183"/>
    </row>
    <row r="20" spans="3:21" x14ac:dyDescent="0.55000000000000004">
      <c r="C20" s="164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77"/>
    </row>
    <row r="21" spans="3:21" ht="14.7" thickBot="1" x14ac:dyDescent="0.6">
      <c r="C21" s="213" t="s">
        <v>151</v>
      </c>
      <c r="D21" s="214"/>
      <c r="E21" s="184">
        <f>SUM(E7:E20)</f>
        <v>255</v>
      </c>
      <c r="F21" s="182"/>
      <c r="G21" s="184">
        <f>SUM(G7:G20)</f>
        <v>12</v>
      </c>
      <c r="H21" s="182"/>
      <c r="I21" s="184">
        <f>SUM(I7:I20)</f>
        <v>24</v>
      </c>
      <c r="J21" s="182"/>
      <c r="K21" s="184">
        <f>SUM(K7:K20)</f>
        <v>88</v>
      </c>
      <c r="L21" s="182"/>
      <c r="M21" s="184">
        <f>SUM(M7:M20)</f>
        <v>2</v>
      </c>
      <c r="N21" s="182"/>
      <c r="O21" s="184">
        <f>SUM(O7:O20)</f>
        <v>33</v>
      </c>
      <c r="P21" s="182"/>
      <c r="Q21" s="184">
        <f>SUM(Q7:Q20)</f>
        <v>0</v>
      </c>
      <c r="R21" s="182"/>
      <c r="S21" s="184">
        <f>SUM(S7:S20)</f>
        <v>0</v>
      </c>
      <c r="T21" s="182"/>
      <c r="U21" s="184">
        <f>SUM(U7:U20)</f>
        <v>0</v>
      </c>
    </row>
    <row r="23" spans="3:21" ht="14.7" thickBot="1" x14ac:dyDescent="0.6"/>
    <row r="24" spans="3:21" x14ac:dyDescent="0.55000000000000004">
      <c r="C24" s="215" t="s">
        <v>152</v>
      </c>
      <c r="D24" s="216"/>
      <c r="E24" s="17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77"/>
    </row>
    <row r="25" spans="3:21" x14ac:dyDescent="0.55000000000000004">
      <c r="C25" s="178" t="s">
        <v>136</v>
      </c>
      <c r="D25" s="179" t="s">
        <v>137</v>
      </c>
      <c r="E25" s="158">
        <f>150/25</f>
        <v>6</v>
      </c>
      <c r="F25" s="158"/>
      <c r="G25" s="158"/>
      <c r="H25" s="158"/>
      <c r="I25" s="158"/>
      <c r="J25" s="158"/>
      <c r="K25" s="158">
        <f>E25</f>
        <v>6</v>
      </c>
      <c r="L25" s="158"/>
      <c r="M25" s="158"/>
      <c r="N25" s="158"/>
      <c r="O25" s="158"/>
      <c r="P25" s="158"/>
      <c r="Q25" s="158"/>
      <c r="R25" s="158"/>
      <c r="S25" s="158"/>
      <c r="T25" s="158"/>
      <c r="U25" s="180"/>
    </row>
    <row r="26" spans="3:21" x14ac:dyDescent="0.55000000000000004">
      <c r="C26" s="178" t="s">
        <v>136</v>
      </c>
      <c r="D26" s="179" t="s">
        <v>153</v>
      </c>
      <c r="E26" s="158">
        <f>6700/50</f>
        <v>134</v>
      </c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80"/>
    </row>
    <row r="27" spans="3:21" x14ac:dyDescent="0.55000000000000004">
      <c r="C27" s="178" t="s">
        <v>136</v>
      </c>
      <c r="D27" s="179" t="s">
        <v>139</v>
      </c>
      <c r="E27" s="158">
        <f>325/25</f>
        <v>13</v>
      </c>
      <c r="F27" s="158"/>
      <c r="G27" s="158"/>
      <c r="H27" s="158"/>
      <c r="I27" s="158"/>
      <c r="J27" s="158"/>
      <c r="K27" s="158">
        <f>E27</f>
        <v>13</v>
      </c>
      <c r="L27" s="158"/>
      <c r="M27" s="158"/>
      <c r="N27" s="158"/>
      <c r="O27" s="158"/>
      <c r="P27" s="158"/>
      <c r="Q27" s="158"/>
      <c r="R27" s="158"/>
      <c r="S27" s="158"/>
      <c r="T27" s="158"/>
      <c r="U27" s="180"/>
    </row>
    <row r="28" spans="3:21" x14ac:dyDescent="0.55000000000000004">
      <c r="C28" s="178" t="s">
        <v>140</v>
      </c>
      <c r="D28" s="179" t="s">
        <v>154</v>
      </c>
      <c r="E28" s="179">
        <f>10700/100</f>
        <v>107</v>
      </c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80"/>
    </row>
    <row r="29" spans="3:21" x14ac:dyDescent="0.55000000000000004">
      <c r="C29" s="157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80"/>
    </row>
    <row r="30" spans="3:21" x14ac:dyDescent="0.55000000000000004">
      <c r="C30" s="178" t="s">
        <v>143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>
        <v>1</v>
      </c>
      <c r="N30" s="158"/>
      <c r="O30" s="158">
        <v>10</v>
      </c>
      <c r="P30" s="158"/>
      <c r="Q30" s="158"/>
      <c r="R30" s="158"/>
      <c r="S30" s="158"/>
      <c r="T30" s="158"/>
      <c r="U30" s="180"/>
    </row>
    <row r="31" spans="3:21" x14ac:dyDescent="0.55000000000000004">
      <c r="C31" s="178" t="s">
        <v>144</v>
      </c>
      <c r="D31" s="158"/>
      <c r="E31" s="158"/>
      <c r="F31" s="158" t="s">
        <v>197</v>
      </c>
      <c r="G31" s="158">
        <v>2</v>
      </c>
      <c r="H31" s="158"/>
      <c r="I31" s="158">
        <v>4</v>
      </c>
      <c r="J31" s="158"/>
      <c r="K31" s="158"/>
      <c r="L31" s="158"/>
      <c r="M31" s="158"/>
      <c r="N31" s="158"/>
      <c r="O31" s="158">
        <v>2</v>
      </c>
      <c r="P31" s="158"/>
      <c r="Q31" s="158"/>
      <c r="R31" s="158"/>
      <c r="S31" s="158"/>
      <c r="T31" s="158"/>
      <c r="U31" s="180"/>
    </row>
    <row r="32" spans="3:21" x14ac:dyDescent="0.55000000000000004">
      <c r="C32" s="178" t="s">
        <v>155</v>
      </c>
      <c r="D32" s="158">
        <f>13450-7400</f>
        <v>6050</v>
      </c>
      <c r="E32" s="158"/>
      <c r="F32" s="179" t="s">
        <v>149</v>
      </c>
      <c r="G32" s="158">
        <f>ROUND(D32/1500,0)</f>
        <v>4</v>
      </c>
      <c r="H32" s="158"/>
      <c r="I32" s="158">
        <f>G32*2</f>
        <v>8</v>
      </c>
      <c r="J32" s="158"/>
      <c r="K32" s="158"/>
      <c r="L32" s="158"/>
      <c r="M32" s="158"/>
      <c r="N32" s="158"/>
      <c r="O32" s="158">
        <f>ROUND(D32/1500,0)</f>
        <v>4</v>
      </c>
      <c r="P32" s="158"/>
      <c r="Q32" s="158"/>
      <c r="R32" s="158"/>
      <c r="S32" s="158"/>
      <c r="T32" s="158"/>
      <c r="U32" s="180"/>
    </row>
    <row r="33" spans="3:21" ht="14.7" thickBot="1" x14ac:dyDescent="0.6">
      <c r="C33" s="163" t="s">
        <v>156</v>
      </c>
      <c r="D33" s="182">
        <f>13450-3000</f>
        <v>10450</v>
      </c>
      <c r="E33" s="182"/>
      <c r="F33" s="156" t="s">
        <v>149</v>
      </c>
      <c r="G33" s="182">
        <f>ROUND(D33/1500,0)</f>
        <v>7</v>
      </c>
      <c r="H33" s="182"/>
      <c r="I33" s="182">
        <f>G33*2</f>
        <v>14</v>
      </c>
      <c r="J33" s="182"/>
      <c r="K33" s="182"/>
      <c r="L33" s="182"/>
      <c r="M33" s="182"/>
      <c r="N33" s="182"/>
      <c r="O33" s="182">
        <f>ROUND(D33/1500,0)</f>
        <v>7</v>
      </c>
      <c r="P33" s="182"/>
      <c r="Q33" s="182"/>
      <c r="R33" s="182"/>
      <c r="S33" s="182"/>
      <c r="T33" s="182"/>
      <c r="U33" s="183"/>
    </row>
    <row r="34" spans="3:21" x14ac:dyDescent="0.55000000000000004">
      <c r="C34" s="185"/>
      <c r="D34" s="186"/>
      <c r="E34" s="187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8"/>
    </row>
    <row r="35" spans="3:21" ht="14.7" thickBot="1" x14ac:dyDescent="0.6">
      <c r="C35" s="213" t="s">
        <v>157</v>
      </c>
      <c r="D35" s="214"/>
      <c r="E35" s="184">
        <f>SUM(E25:E34)</f>
        <v>260</v>
      </c>
      <c r="F35" s="182"/>
      <c r="G35" s="184">
        <f>SUM(G25:G34)</f>
        <v>13</v>
      </c>
      <c r="H35" s="182"/>
      <c r="I35" s="184">
        <f>SUM(I25:I34)</f>
        <v>26</v>
      </c>
      <c r="J35" s="182"/>
      <c r="K35" s="184">
        <f>SUM(K25:K34)</f>
        <v>19</v>
      </c>
      <c r="L35" s="182"/>
      <c r="M35" s="184">
        <f>SUM(M25:M34)</f>
        <v>1</v>
      </c>
      <c r="N35" s="182"/>
      <c r="O35" s="184">
        <f>SUM(O25:O34)</f>
        <v>23</v>
      </c>
      <c r="P35" s="182"/>
      <c r="Q35" s="184">
        <f>SUM(Q25:Q34)</f>
        <v>0</v>
      </c>
      <c r="R35" s="182"/>
      <c r="S35" s="184">
        <f>SUM(S25:S34)</f>
        <v>0</v>
      </c>
      <c r="T35" s="182"/>
      <c r="U35" s="189">
        <f>SUM(U25:U34)</f>
        <v>0</v>
      </c>
    </row>
    <row r="36" spans="3:21" x14ac:dyDescent="0.55000000000000004">
      <c r="E36" s="190"/>
    </row>
    <row r="37" spans="3:21" ht="14.7" thickBot="1" x14ac:dyDescent="0.6">
      <c r="E37" s="191"/>
    </row>
    <row r="38" spans="3:21" x14ac:dyDescent="0.55000000000000004">
      <c r="C38" s="215" t="s">
        <v>158</v>
      </c>
      <c r="D38" s="216"/>
      <c r="E38" s="17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77"/>
    </row>
    <row r="39" spans="3:21" x14ac:dyDescent="0.55000000000000004">
      <c r="C39" s="178" t="s">
        <v>143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>
        <v>33</v>
      </c>
      <c r="P39" s="158"/>
      <c r="Q39" s="158">
        <v>1</v>
      </c>
      <c r="R39" s="158"/>
      <c r="S39" s="158">
        <v>1</v>
      </c>
      <c r="T39" s="158"/>
      <c r="U39" s="180">
        <f>(90*48+120*30+108*24)/144</f>
        <v>73</v>
      </c>
    </row>
    <row r="40" spans="3:21" x14ac:dyDescent="0.55000000000000004">
      <c r="C40" s="178" t="s">
        <v>159</v>
      </c>
      <c r="D40" s="158" t="s">
        <v>160</v>
      </c>
      <c r="E40" s="158">
        <f>550/25</f>
        <v>22</v>
      </c>
      <c r="F40" s="158"/>
      <c r="G40" s="158">
        <v>4</v>
      </c>
      <c r="H40" s="158"/>
      <c r="I40" s="158">
        <v>6</v>
      </c>
      <c r="J40" s="158"/>
      <c r="K40" s="158"/>
      <c r="L40" s="158"/>
      <c r="M40" s="158"/>
      <c r="N40" s="158"/>
      <c r="O40" s="158">
        <v>2</v>
      </c>
      <c r="P40" s="158"/>
      <c r="Q40" s="158"/>
      <c r="R40" s="158"/>
      <c r="S40" s="158"/>
      <c r="T40" s="158"/>
      <c r="U40" s="180"/>
    </row>
    <row r="41" spans="3:21" ht="14.7" thickBot="1" x14ac:dyDescent="0.6">
      <c r="C41" s="163"/>
      <c r="D41" s="182"/>
      <c r="E41" s="182"/>
      <c r="F41" s="156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3"/>
    </row>
    <row r="42" spans="3:21" x14ac:dyDescent="0.55000000000000004">
      <c r="C42" s="157"/>
      <c r="D42" s="158"/>
      <c r="E42" s="179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80"/>
    </row>
    <row r="43" spans="3:21" ht="14.7" thickBot="1" x14ac:dyDescent="0.6">
      <c r="C43" s="213" t="s">
        <v>161</v>
      </c>
      <c r="D43" s="214"/>
      <c r="E43" s="184">
        <f>SUM(E39:E42)</f>
        <v>22</v>
      </c>
      <c r="F43" s="182"/>
      <c r="G43" s="184">
        <f>SUM(G39:G42)</f>
        <v>4</v>
      </c>
      <c r="H43" s="182"/>
      <c r="I43" s="184">
        <f>SUM(I39:I42)</f>
        <v>6</v>
      </c>
      <c r="J43" s="182"/>
      <c r="K43" s="184">
        <f>SUM(K39:K42)</f>
        <v>0</v>
      </c>
      <c r="L43" s="182"/>
      <c r="M43" s="184">
        <f>SUM(M39:M42)</f>
        <v>0</v>
      </c>
      <c r="N43" s="182"/>
      <c r="O43" s="184">
        <f>SUM(O39:O42)</f>
        <v>35</v>
      </c>
      <c r="P43" s="182"/>
      <c r="Q43" s="184">
        <f>SUM(Q39:Q42)</f>
        <v>1</v>
      </c>
      <c r="R43" s="182"/>
      <c r="S43" s="184">
        <f>SUM(S39:S42)</f>
        <v>1</v>
      </c>
      <c r="T43" s="182"/>
      <c r="U43" s="189">
        <f>SUM(U39:U42)</f>
        <v>73</v>
      </c>
    </row>
    <row r="44" spans="3:21" x14ac:dyDescent="0.55000000000000004">
      <c r="E44" s="190"/>
    </row>
    <row r="46" spans="3:21" ht="14.7" thickBot="1" x14ac:dyDescent="0.6">
      <c r="E46" s="191"/>
    </row>
    <row r="47" spans="3:21" x14ac:dyDescent="0.55000000000000004">
      <c r="C47" s="215" t="s">
        <v>162</v>
      </c>
      <c r="D47" s="216"/>
      <c r="E47" s="17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77"/>
    </row>
    <row r="48" spans="3:21" x14ac:dyDescent="0.55000000000000004">
      <c r="C48" s="178" t="s">
        <v>143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80">
        <f>90*48/144</f>
        <v>30</v>
      </c>
    </row>
    <row r="49" spans="3:21" x14ac:dyDescent="0.55000000000000004">
      <c r="C49" s="178" t="s">
        <v>159</v>
      </c>
      <c r="D49" s="158" t="s">
        <v>160</v>
      </c>
      <c r="E49" s="158">
        <f>550/25</f>
        <v>22</v>
      </c>
      <c r="F49" s="158"/>
      <c r="G49" s="158">
        <v>4</v>
      </c>
      <c r="H49" s="158"/>
      <c r="I49" s="158"/>
      <c r="J49" s="158"/>
      <c r="K49" s="158"/>
      <c r="L49" s="158"/>
      <c r="M49" s="158"/>
      <c r="N49" s="158"/>
      <c r="O49" s="158">
        <v>2</v>
      </c>
      <c r="P49" s="158"/>
      <c r="Q49" s="158"/>
      <c r="R49" s="158"/>
      <c r="S49" s="158"/>
      <c r="T49" s="158"/>
      <c r="U49" s="180"/>
    </row>
    <row r="50" spans="3:21" x14ac:dyDescent="0.55000000000000004">
      <c r="C50" s="178" t="s">
        <v>144</v>
      </c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>
        <v>8</v>
      </c>
      <c r="P50" s="158"/>
      <c r="Q50" s="158">
        <v>1</v>
      </c>
      <c r="R50" s="158"/>
      <c r="S50" s="158"/>
      <c r="T50" s="158"/>
      <c r="U50" s="180">
        <f>(108*24+120*30)/144</f>
        <v>43</v>
      </c>
    </row>
    <row r="51" spans="3:21" x14ac:dyDescent="0.55000000000000004">
      <c r="C51" s="178" t="s">
        <v>145</v>
      </c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>
        <v>6</v>
      </c>
      <c r="P51" s="158"/>
      <c r="Q51" s="158"/>
      <c r="R51" s="158"/>
      <c r="S51" s="158">
        <v>1</v>
      </c>
      <c r="T51" s="158"/>
      <c r="U51" s="180"/>
    </row>
    <row r="52" spans="3:21" ht="14.7" thickBot="1" x14ac:dyDescent="0.6">
      <c r="C52" s="163" t="s">
        <v>146</v>
      </c>
      <c r="D52" s="182"/>
      <c r="E52" s="182"/>
      <c r="F52" s="156"/>
      <c r="G52" s="182"/>
      <c r="H52" s="182"/>
      <c r="I52" s="182"/>
      <c r="J52" s="182"/>
      <c r="K52" s="182"/>
      <c r="L52" s="182"/>
      <c r="M52" s="182"/>
      <c r="N52" s="182"/>
      <c r="O52" s="182">
        <v>24</v>
      </c>
      <c r="P52" s="182"/>
      <c r="Q52" s="182"/>
      <c r="R52" s="182"/>
      <c r="S52" s="182"/>
      <c r="T52" s="182"/>
      <c r="U52" s="183"/>
    </row>
    <row r="53" spans="3:21" x14ac:dyDescent="0.55000000000000004">
      <c r="C53" s="157"/>
      <c r="D53" s="158"/>
      <c r="E53" s="179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80"/>
    </row>
    <row r="54" spans="3:21" ht="14.7" thickBot="1" x14ac:dyDescent="0.6">
      <c r="C54" s="213" t="s">
        <v>163</v>
      </c>
      <c r="D54" s="214"/>
      <c r="E54" s="184">
        <f>SUM(E48:E53)</f>
        <v>22</v>
      </c>
      <c r="F54" s="182"/>
      <c r="G54" s="184">
        <f>SUM(G48:G53)</f>
        <v>4</v>
      </c>
      <c r="H54" s="182"/>
      <c r="I54" s="184">
        <f>SUM(I48:I53)</f>
        <v>0</v>
      </c>
      <c r="J54" s="182"/>
      <c r="K54" s="184">
        <f>SUM(K48:K53)</f>
        <v>0</v>
      </c>
      <c r="L54" s="182"/>
      <c r="M54" s="184">
        <f>SUM(M48:M53)</f>
        <v>0</v>
      </c>
      <c r="N54" s="182"/>
      <c r="O54" s="184">
        <f>SUM(O48:O53)</f>
        <v>40</v>
      </c>
      <c r="P54" s="182"/>
      <c r="Q54" s="184">
        <f>SUM(Q48:Q53)</f>
        <v>1</v>
      </c>
      <c r="R54" s="182"/>
      <c r="S54" s="184">
        <f>SUM(S48:S53)</f>
        <v>1</v>
      </c>
      <c r="T54" s="182"/>
      <c r="U54" s="189">
        <f>SUM(U48:U53)</f>
        <v>73</v>
      </c>
    </row>
    <row r="55" spans="3:21" x14ac:dyDescent="0.55000000000000004">
      <c r="E55" s="190"/>
    </row>
    <row r="57" spans="3:21" ht="14.7" thickBot="1" x14ac:dyDescent="0.6">
      <c r="E57" s="191"/>
    </row>
    <row r="58" spans="3:21" x14ac:dyDescent="0.55000000000000004">
      <c r="C58" s="215" t="s">
        <v>164</v>
      </c>
      <c r="D58" s="216"/>
      <c r="E58" s="17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77"/>
    </row>
    <row r="59" spans="3:21" x14ac:dyDescent="0.55000000000000004">
      <c r="C59" s="178" t="s">
        <v>143</v>
      </c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80">
        <f>90*48/144</f>
        <v>30</v>
      </c>
    </row>
    <row r="60" spans="3:21" x14ac:dyDescent="0.55000000000000004">
      <c r="C60" s="178" t="s">
        <v>159</v>
      </c>
      <c r="D60" s="158" t="s">
        <v>160</v>
      </c>
      <c r="E60" s="158">
        <f>550/25</f>
        <v>22</v>
      </c>
      <c r="F60" s="158"/>
      <c r="G60" s="158">
        <v>4</v>
      </c>
      <c r="H60" s="158"/>
      <c r="I60" s="158"/>
      <c r="J60" s="158"/>
      <c r="K60" s="158"/>
      <c r="L60" s="158"/>
      <c r="M60" s="158"/>
      <c r="N60" s="158"/>
      <c r="O60" s="158">
        <v>2</v>
      </c>
      <c r="P60" s="158"/>
      <c r="Q60" s="158"/>
      <c r="R60" s="158"/>
      <c r="S60" s="158"/>
      <c r="T60" s="158"/>
      <c r="U60" s="180"/>
    </row>
    <row r="61" spans="3:21" x14ac:dyDescent="0.55000000000000004">
      <c r="C61" s="178" t="s">
        <v>144</v>
      </c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>
        <v>12</v>
      </c>
      <c r="P61" s="158"/>
      <c r="Q61" s="158">
        <v>1</v>
      </c>
      <c r="R61" s="158"/>
      <c r="S61" s="158">
        <v>1</v>
      </c>
      <c r="T61" s="158"/>
      <c r="U61" s="180">
        <f>(120*30)/144</f>
        <v>25</v>
      </c>
    </row>
    <row r="62" spans="3:21" x14ac:dyDescent="0.55000000000000004">
      <c r="C62" s="178" t="s">
        <v>145</v>
      </c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>
        <v>3</v>
      </c>
      <c r="P62" s="158"/>
      <c r="Q62" s="158"/>
      <c r="R62" s="158"/>
      <c r="S62" s="158"/>
      <c r="T62" s="158"/>
      <c r="U62" s="180"/>
    </row>
    <row r="63" spans="3:21" ht="14.7" thickBot="1" x14ac:dyDescent="0.6">
      <c r="C63" s="163" t="s">
        <v>146</v>
      </c>
      <c r="D63" s="182"/>
      <c r="E63" s="182"/>
      <c r="F63" s="156"/>
      <c r="G63" s="182"/>
      <c r="H63" s="182"/>
      <c r="I63" s="182"/>
      <c r="J63" s="182"/>
      <c r="K63" s="182"/>
      <c r="L63" s="182"/>
      <c r="M63" s="182"/>
      <c r="N63" s="182"/>
      <c r="O63" s="182">
        <v>27</v>
      </c>
      <c r="P63" s="182"/>
      <c r="Q63" s="182"/>
      <c r="R63" s="182"/>
      <c r="S63" s="182"/>
      <c r="T63" s="182"/>
      <c r="U63" s="183"/>
    </row>
    <row r="64" spans="3:21" x14ac:dyDescent="0.55000000000000004">
      <c r="C64" s="157"/>
      <c r="D64" s="158"/>
      <c r="E64" s="179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80"/>
    </row>
    <row r="65" spans="3:21" ht="14.7" thickBot="1" x14ac:dyDescent="0.6">
      <c r="C65" s="213" t="s">
        <v>165</v>
      </c>
      <c r="D65" s="214"/>
      <c r="E65" s="184">
        <f>SUM(E59:E64)</f>
        <v>22</v>
      </c>
      <c r="F65" s="182"/>
      <c r="G65" s="184">
        <f>SUM(G59:G64)</f>
        <v>4</v>
      </c>
      <c r="H65" s="182"/>
      <c r="I65" s="184">
        <f>SUM(I59:I64)</f>
        <v>0</v>
      </c>
      <c r="J65" s="182"/>
      <c r="K65" s="184">
        <f>SUM(K59:K64)</f>
        <v>0</v>
      </c>
      <c r="L65" s="182"/>
      <c r="M65" s="184">
        <f>SUM(M59:M64)</f>
        <v>0</v>
      </c>
      <c r="N65" s="182"/>
      <c r="O65" s="184">
        <f>SUM(O59:O64)</f>
        <v>44</v>
      </c>
      <c r="P65" s="182"/>
      <c r="Q65" s="184">
        <f>SUM(Q59:Q64)</f>
        <v>1</v>
      </c>
      <c r="R65" s="182"/>
      <c r="S65" s="184">
        <f>SUM(S59:S64)</f>
        <v>1</v>
      </c>
      <c r="T65" s="182"/>
      <c r="U65" s="189">
        <f>SUM(U59:U64)</f>
        <v>55</v>
      </c>
    </row>
    <row r="66" spans="3:21" x14ac:dyDescent="0.55000000000000004">
      <c r="E66" s="190"/>
    </row>
    <row r="67" spans="3:21" x14ac:dyDescent="0.55000000000000004">
      <c r="E67" s="190"/>
    </row>
    <row r="68" spans="3:21" ht="14.7" thickBot="1" x14ac:dyDescent="0.6">
      <c r="E68" s="191"/>
    </row>
    <row r="69" spans="3:21" x14ac:dyDescent="0.55000000000000004">
      <c r="C69" s="215" t="s">
        <v>134</v>
      </c>
      <c r="D69" s="216"/>
      <c r="E69" s="17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77"/>
    </row>
    <row r="70" spans="3:21" x14ac:dyDescent="0.55000000000000004">
      <c r="C70" s="178" t="s">
        <v>143</v>
      </c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80"/>
    </row>
    <row r="71" spans="3:21" x14ac:dyDescent="0.55000000000000004">
      <c r="C71" s="178" t="s">
        <v>144</v>
      </c>
      <c r="D71" s="158"/>
      <c r="E71" s="158"/>
      <c r="F71" s="158"/>
      <c r="G71" s="158">
        <v>5</v>
      </c>
      <c r="H71" s="158"/>
      <c r="I71" s="158">
        <v>6</v>
      </c>
      <c r="J71" s="158"/>
      <c r="K71" s="158"/>
      <c r="L71" s="158"/>
      <c r="M71" s="158"/>
      <c r="N71" s="158"/>
      <c r="O71" s="158">
        <v>27</v>
      </c>
      <c r="P71" s="158"/>
      <c r="Q71" s="158"/>
      <c r="R71" s="158"/>
      <c r="S71" s="158"/>
      <c r="T71" s="158"/>
      <c r="U71" s="180">
        <f>(108*24)/144</f>
        <v>18</v>
      </c>
    </row>
    <row r="72" spans="3:21" x14ac:dyDescent="0.55000000000000004">
      <c r="C72" s="178" t="s">
        <v>145</v>
      </c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>
        <v>27</v>
      </c>
      <c r="P72" s="158"/>
      <c r="Q72" s="158"/>
      <c r="R72" s="158"/>
      <c r="S72" s="158"/>
      <c r="T72" s="158"/>
      <c r="U72" s="180"/>
    </row>
    <row r="73" spans="3:21" ht="14.7" thickBot="1" x14ac:dyDescent="0.6">
      <c r="C73" s="163"/>
      <c r="D73" s="182"/>
      <c r="E73" s="182"/>
      <c r="F73" s="156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3"/>
    </row>
    <row r="74" spans="3:21" x14ac:dyDescent="0.55000000000000004">
      <c r="C74" s="185"/>
      <c r="D74" s="186"/>
      <c r="E74" s="187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8"/>
    </row>
    <row r="75" spans="3:21" ht="14.7" thickBot="1" x14ac:dyDescent="0.6">
      <c r="C75" s="213" t="s">
        <v>166</v>
      </c>
      <c r="D75" s="214"/>
      <c r="E75" s="184">
        <f>SUM(E70:E74)</f>
        <v>0</v>
      </c>
      <c r="F75" s="182"/>
      <c r="G75" s="184">
        <f>SUM(G70:G74)</f>
        <v>5</v>
      </c>
      <c r="H75" s="182"/>
      <c r="I75" s="184">
        <f>SUM(I70:I74)</f>
        <v>6</v>
      </c>
      <c r="J75" s="182"/>
      <c r="K75" s="184">
        <f>SUM(K70:K74)</f>
        <v>0</v>
      </c>
      <c r="L75" s="182"/>
      <c r="M75" s="184">
        <f>SUM(M70:M74)</f>
        <v>0</v>
      </c>
      <c r="N75" s="182"/>
      <c r="O75" s="184">
        <f>SUM(O70:O74)</f>
        <v>54</v>
      </c>
      <c r="P75" s="182"/>
      <c r="Q75" s="184">
        <f>SUM(Q70:Q74)</f>
        <v>0</v>
      </c>
      <c r="R75" s="182"/>
      <c r="S75" s="184">
        <f>SUM(S70:S74)</f>
        <v>0</v>
      </c>
      <c r="T75" s="182"/>
      <c r="U75" s="189">
        <f>SUM(U70:U74)</f>
        <v>18</v>
      </c>
    </row>
    <row r="76" spans="3:21" x14ac:dyDescent="0.55000000000000004">
      <c r="E76" s="190"/>
    </row>
    <row r="77" spans="3:21" x14ac:dyDescent="0.55000000000000004">
      <c r="I77" s="190"/>
    </row>
    <row r="86" spans="5:12" x14ac:dyDescent="0.55000000000000004">
      <c r="J86" s="192"/>
      <c r="L86" s="193"/>
    </row>
    <row r="87" spans="5:12" x14ac:dyDescent="0.55000000000000004">
      <c r="J87" s="192"/>
      <c r="L87" s="193"/>
    </row>
    <row r="88" spans="5:12" x14ac:dyDescent="0.55000000000000004">
      <c r="J88" s="192"/>
      <c r="L88" s="193"/>
    </row>
    <row r="89" spans="5:12" x14ac:dyDescent="0.55000000000000004">
      <c r="E89" s="190"/>
      <c r="J89" s="192"/>
    </row>
    <row r="90" spans="5:12" x14ac:dyDescent="0.55000000000000004">
      <c r="E90" s="190"/>
      <c r="J90" s="192"/>
      <c r="L90" s="193"/>
    </row>
    <row r="91" spans="5:12" x14ac:dyDescent="0.55000000000000004">
      <c r="E91" s="190"/>
      <c r="J91" s="192"/>
      <c r="L91" s="193"/>
    </row>
    <row r="92" spans="5:12" x14ac:dyDescent="0.55000000000000004">
      <c r="E92" s="190"/>
      <c r="J92" s="192"/>
      <c r="L92" s="193"/>
    </row>
    <row r="93" spans="5:12" x14ac:dyDescent="0.55000000000000004">
      <c r="L93" s="193"/>
    </row>
  </sheetData>
  <mergeCells count="12">
    <mergeCell ref="C75:D75"/>
    <mergeCell ref="C6:D6"/>
    <mergeCell ref="C21:D21"/>
    <mergeCell ref="C24:D24"/>
    <mergeCell ref="C35:D35"/>
    <mergeCell ref="C38:D38"/>
    <mergeCell ref="C43:D43"/>
    <mergeCell ref="C47:D47"/>
    <mergeCell ref="C54:D54"/>
    <mergeCell ref="C58:D58"/>
    <mergeCell ref="C65:D65"/>
    <mergeCell ref="C69:D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89</vt:i4>
      </vt:variant>
    </vt:vector>
  </HeadingPairs>
  <TitlesOfParts>
    <vt:vector size="94" baseType="lpstr">
      <vt:lpstr>Bid Items</vt:lpstr>
      <vt:lpstr>603-</vt:lpstr>
      <vt:lpstr>643-TC</vt:lpstr>
      <vt:lpstr>646-PM</vt:lpstr>
      <vt:lpstr>Comps</vt:lpstr>
      <vt:lpstr>'603-'!_603.8000</vt:lpstr>
      <vt:lpstr>'603-'!_603.8000_Desc</vt:lpstr>
      <vt:lpstr>'603-'!_603.8000_Unit</vt:lpstr>
      <vt:lpstr>'603-'!_603.8125</vt:lpstr>
      <vt:lpstr>'603-'!_603.8125_Desc</vt:lpstr>
      <vt:lpstr>'603-'!_603.8125_Unit</vt:lpstr>
      <vt:lpstr>'643-TC'!_643.0300</vt:lpstr>
      <vt:lpstr>'643-TC'!_643.0300_Desc</vt:lpstr>
      <vt:lpstr>'643-TC'!_643.0300_Unit</vt:lpstr>
      <vt:lpstr>'643-TC'!_643.0420</vt:lpstr>
      <vt:lpstr>'643-TC'!_643.0420_Desc</vt:lpstr>
      <vt:lpstr>'643-TC'!_643.0420_Unit</vt:lpstr>
      <vt:lpstr>'643-TC'!_643.0705</vt:lpstr>
      <vt:lpstr>'643-TC'!_643.0705_Desc</vt:lpstr>
      <vt:lpstr>'643-TC'!_643.0705_Unit</vt:lpstr>
      <vt:lpstr>'643-TC'!_643.0715</vt:lpstr>
      <vt:lpstr>'643-TC'!_643.0715_Desc</vt:lpstr>
      <vt:lpstr>'643-TC'!_643.0715_Unit</vt:lpstr>
      <vt:lpstr>'643-TC'!_643.0800</vt:lpstr>
      <vt:lpstr>'643-TC'!_643.0800_Desc</vt:lpstr>
      <vt:lpstr>'643-TC'!_643.0800_Unit</vt:lpstr>
      <vt:lpstr>'643-TC'!_643.0900</vt:lpstr>
      <vt:lpstr>'643-TC'!_643.0900_Desc</vt:lpstr>
      <vt:lpstr>'643-TC'!_643.0900_Unit</vt:lpstr>
      <vt:lpstr>'643-TC'!_643.0910</vt:lpstr>
      <vt:lpstr>'643-TC'!_643.0910_Desc</vt:lpstr>
      <vt:lpstr>'643-TC'!_643.0910_Unit</vt:lpstr>
      <vt:lpstr>'643-TC'!_643.0920</vt:lpstr>
      <vt:lpstr>'643-TC'!_643.0920_Desc</vt:lpstr>
      <vt:lpstr>'643-TC'!_643.0920_Unit</vt:lpstr>
      <vt:lpstr>'643-TC'!_643.1000</vt:lpstr>
      <vt:lpstr>'643-TC'!_643.1000_Desc</vt:lpstr>
      <vt:lpstr>'643-TC'!_643.1000_Unit</vt:lpstr>
      <vt:lpstr>'643-TC'!_643.1050</vt:lpstr>
      <vt:lpstr>'643-TC'!_643.1050_Desc</vt:lpstr>
      <vt:lpstr>'643-TC'!_643.1050_Unit</vt:lpstr>
      <vt:lpstr>'646-PM'!_643.3165</vt:lpstr>
      <vt:lpstr>'646-PM'!_643.3165_Desc</vt:lpstr>
      <vt:lpstr>'646-PM'!_643.3165_Unit</vt:lpstr>
      <vt:lpstr>'646-PM'!_643.3180</vt:lpstr>
      <vt:lpstr>'646-PM'!_643.3180_Desc</vt:lpstr>
      <vt:lpstr>'646-PM'!_643.3180_Unit</vt:lpstr>
      <vt:lpstr>'646-PM'!_643.3265</vt:lpstr>
      <vt:lpstr>'646-PM'!_643.3265_Desc</vt:lpstr>
      <vt:lpstr>'646-PM'!_643.3265_Unit</vt:lpstr>
      <vt:lpstr>'646-PM'!_646.9010</vt:lpstr>
      <vt:lpstr>'646-PM'!_646.9010_Desc</vt:lpstr>
      <vt:lpstr>'646-PM'!_646.9010_Unit</vt:lpstr>
      <vt:lpstr>'646-PM'!_646.9110</vt:lpstr>
      <vt:lpstr>'646-PM'!_646.9110_Desc</vt:lpstr>
      <vt:lpstr>'646-PM'!_646.9110_Unit</vt:lpstr>
      <vt:lpstr>'Bid Items'!CATEGORY_0</vt:lpstr>
      <vt:lpstr>'Bid Items'!CATEGORY_0_DESC</vt:lpstr>
      <vt:lpstr>'Bid Items'!CATEGORY_0_FUNDING</vt:lpstr>
      <vt:lpstr>'Bid Items'!CATEGORY_0_TOTAL</vt:lpstr>
      <vt:lpstr>'Bid Items'!CATEGORY_10</vt:lpstr>
      <vt:lpstr>'Bid Items'!CATEGORY_10_DESC</vt:lpstr>
      <vt:lpstr>'Bid Items'!CATEGORY_10_FUNDING</vt:lpstr>
      <vt:lpstr>'Bid Items'!CATEGORY_10_TOTAL</vt:lpstr>
      <vt:lpstr>ConstructionTotal</vt:lpstr>
      <vt:lpstr>DELIVERY_COST</vt:lpstr>
      <vt:lpstr>E_C</vt:lpstr>
      <vt:lpstr>E_CTotal</vt:lpstr>
      <vt:lpstr>_costsReport!END_MARK</vt:lpstr>
      <vt:lpstr>_costsReport!Print_Area</vt:lpstr>
      <vt:lpstr>'Bid Items'!Print_Area</vt:lpstr>
      <vt:lpstr>ProjectTotal</vt:lpstr>
      <vt:lpstr>_costsReport!START_MARK</vt:lpstr>
      <vt:lpstr>_miscQTYSheet!TITLE</vt:lpstr>
      <vt:lpstr>'603-'!TITLE</vt:lpstr>
      <vt:lpstr>'643-TC'!TITLE</vt:lpstr>
      <vt:lpstr>'646-PM'!TITLE</vt:lpstr>
      <vt:lpstr>'603-'!TOTAL603.8000_0010</vt:lpstr>
      <vt:lpstr>'603-'!TOTAL603.8125_0010</vt:lpstr>
      <vt:lpstr>'643-TC'!TOTAL643.0300_0010</vt:lpstr>
      <vt:lpstr>'643-TC'!TOTAL643.0420_0010</vt:lpstr>
      <vt:lpstr>'643-TC'!TOTAL643.0705_0010</vt:lpstr>
      <vt:lpstr>'643-TC'!TOTAL643.0715_0010</vt:lpstr>
      <vt:lpstr>'643-TC'!TOTAL643.0800_0010</vt:lpstr>
      <vt:lpstr>'643-TC'!TOTAL643.0900_0010</vt:lpstr>
      <vt:lpstr>'643-TC'!TOTAL643.0910_0010</vt:lpstr>
      <vt:lpstr>'643-TC'!TOTAL643.0920_0010</vt:lpstr>
      <vt:lpstr>'643-TC'!TOTAL643.1000_0010</vt:lpstr>
      <vt:lpstr>'643-TC'!TOTAL643.1050_0010</vt:lpstr>
      <vt:lpstr>'646-PM'!TOTAL643.3165_0010</vt:lpstr>
      <vt:lpstr>'646-PM'!TOTAL643.3180_0010</vt:lpstr>
      <vt:lpstr>'646-PM'!TOTAL643.3265_0010</vt:lpstr>
      <vt:lpstr>'646-PM'!TOTAL646.9010_0010</vt:lpstr>
      <vt:lpstr>'646-PM'!TOTAL646.9110_0010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WEI, HUNTER</dc:creator>
  <cp:lastModifiedBy>Brad Cunningham</cp:lastModifiedBy>
  <cp:lastPrinted>2019-03-13T14:58:15Z</cp:lastPrinted>
  <dcterms:created xsi:type="dcterms:W3CDTF">2015-06-05T18:17:20Z</dcterms:created>
  <dcterms:modified xsi:type="dcterms:W3CDTF">2024-11-21T12:55:36Z</dcterms:modified>
  <cp:category>$0.00</cp:category>
</cp:coreProperties>
</file>