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MA Materails Lab\Coenen\FHWA Density Demo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7" i="1"/>
  <c r="V6" i="1"/>
  <c r="V5" i="1"/>
  <c r="V4" i="1"/>
  <c r="V3" i="1"/>
  <c r="U8" i="1"/>
  <c r="U7" i="1"/>
  <c r="U6" i="1"/>
  <c r="U5" i="1"/>
  <c r="U4" i="1"/>
  <c r="U3" i="1"/>
  <c r="T8" i="1"/>
  <c r="T7" i="1"/>
  <c r="T6" i="1"/>
  <c r="T5" i="1"/>
  <c r="T4" i="1"/>
  <c r="T3" i="1"/>
  <c r="S8" i="1"/>
  <c r="S7" i="1"/>
  <c r="S6" i="1"/>
  <c r="S5" i="1"/>
  <c r="S4" i="1"/>
  <c r="S3" i="1"/>
  <c r="Q19" i="1"/>
  <c r="Q10" i="1"/>
  <c r="Q1" i="1"/>
  <c r="H19" i="1"/>
  <c r="H10" i="1"/>
  <c r="H1" i="1"/>
  <c r="N26" i="1" l="1"/>
  <c r="N17" i="1"/>
  <c r="N8" i="1"/>
  <c r="E26" i="1"/>
  <c r="E17" i="1"/>
  <c r="E8" i="1"/>
  <c r="Q24" i="1" l="1"/>
  <c r="Q27" i="1" s="1"/>
  <c r="N21" i="1"/>
  <c r="N24" i="1" s="1"/>
  <c r="Q15" i="1"/>
  <c r="Q18" i="1" s="1"/>
  <c r="N12" i="1"/>
  <c r="N15" i="1" s="1"/>
  <c r="Q6" i="1"/>
  <c r="Q9" i="1" s="1"/>
  <c r="N3" i="1"/>
  <c r="N6" i="1" s="1"/>
  <c r="H24" i="1"/>
  <c r="H27" i="1" s="1"/>
  <c r="E21" i="1"/>
  <c r="E24" i="1" s="1"/>
  <c r="H15" i="1"/>
  <c r="H18" i="1" s="1"/>
  <c r="E12" i="1"/>
  <c r="E15" i="1" s="1"/>
  <c r="Q26" i="1" l="1"/>
  <c r="N5" i="1"/>
  <c r="N23" i="1"/>
  <c r="Q17" i="1"/>
  <c r="N14" i="1"/>
  <c r="Q8" i="1"/>
  <c r="H26" i="1"/>
  <c r="E23" i="1"/>
  <c r="E14" i="1"/>
  <c r="H17" i="1"/>
  <c r="H6" i="1" l="1"/>
  <c r="H9" i="1" s="1"/>
  <c r="E3" i="1"/>
  <c r="E5" i="1" s="1"/>
  <c r="H8" i="1" l="1"/>
  <c r="E6" i="1"/>
</calcChain>
</file>

<file path=xl/sharedStrings.xml><?xml version="1.0" encoding="utf-8"?>
<sst xmlns="http://schemas.openxmlformats.org/spreadsheetml/2006/main" count="72" uniqueCount="19">
  <si>
    <t>Control</t>
  </si>
  <si>
    <t>FI results</t>
  </si>
  <si>
    <t>Test #</t>
  </si>
  <si>
    <t>average</t>
  </si>
  <si>
    <t>HWTT</t>
  </si>
  <si>
    <t>wheel 1</t>
  </si>
  <si>
    <t>wheel 2</t>
  </si>
  <si>
    <r>
      <t xml:space="preserve">spread (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)</t>
    </r>
  </si>
  <si>
    <t>WMA</t>
  </si>
  <si>
    <t>HMA w/ Additive</t>
  </si>
  <si>
    <t>3% Va HMA</t>
  </si>
  <si>
    <t>3% WMA</t>
  </si>
  <si>
    <t>9.5mm HMA</t>
  </si>
  <si>
    <t>STDEV</t>
  </si>
  <si>
    <t>SUMMARY</t>
  </si>
  <si>
    <t>Day</t>
  </si>
  <si>
    <t>FI ave</t>
  </si>
  <si>
    <t>StDev</t>
  </si>
  <si>
    <t>HWTT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</si>
</sst>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1" fillId="0" borderId="5" xfId="0" applyFont="1" applyBorder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0" xfId="0" applyNumberFormat="1" applyBorder="1"/>
    <xf numFmtId="2" fontId="0" fillId="0" borderId="9" xfId="0" applyNumberFormat="1" applyBorder="1"/>
    <xf numFmtId="2" fontId="0" fillId="0" borderId="3" xfId="0" applyNumberFormat="1" applyBorder="1"/>
    <xf numFmtId="0" fontId="0" fillId="2" borderId="0" xfId="0" applyFill="1" applyBorder="1"/>
    <xf numFmtId="2" fontId="0" fillId="2" borderId="0" xfId="0" applyNumberFormat="1" applyFill="1" applyBorder="1"/>
    <xf numFmtId="2" fontId="0" fillId="0" borderId="6" xfId="0" applyNumberFormat="1" applyBorder="1"/>
    <xf numFmtId="165" fontId="0" fillId="2" borderId="4" xfId="0" applyNumberFormat="1" applyFill="1" applyBorder="1"/>
    <xf numFmtId="0" fontId="0" fillId="0" borderId="11" xfId="0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12" xfId="0" applyBorder="1"/>
    <xf numFmtId="0" fontId="0" fillId="0" borderId="14" xfId="0" applyBorder="1"/>
    <xf numFmtId="165" fontId="0" fillId="2" borderId="3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0" fillId="0" borderId="16" xfId="0" applyBorder="1"/>
    <xf numFmtId="165" fontId="0" fillId="0" borderId="17" xfId="0" applyNumberFormat="1" applyBorder="1"/>
    <xf numFmtId="0" fontId="0" fillId="0" borderId="18" xfId="0" applyBorder="1"/>
    <xf numFmtId="165" fontId="0" fillId="0" borderId="6" xfId="0" applyNumberFormat="1" applyBorder="1"/>
    <xf numFmtId="0" fontId="0" fillId="0" borderId="19" xfId="0" applyBorder="1"/>
    <xf numFmtId="2" fontId="0" fillId="0" borderId="20" xfId="0" applyNumberFormat="1" applyBorder="1"/>
    <xf numFmtId="2" fontId="0" fillId="0" borderId="21" xfId="0" applyNumberFormat="1" applyBorder="1"/>
    <xf numFmtId="165" fontId="0" fillId="0" borderId="10" xfId="0" applyNumberFormat="1" applyBorder="1"/>
    <xf numFmtId="166" fontId="0" fillId="0" borderId="12" xfId="0" applyNumberFormat="1" applyBorder="1"/>
    <xf numFmtId="166" fontId="0" fillId="0" borderId="14" xfId="0" applyNumberFormat="1" applyBorder="1"/>
    <xf numFmtId="166" fontId="0" fillId="0" borderId="2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zoomScale="120" zoomScaleNormal="120" workbookViewId="0">
      <selection activeCell="R1" sqref="R1:V8"/>
    </sheetView>
  </sheetViews>
  <sheetFormatPr defaultRowHeight="15" x14ac:dyDescent="0.25"/>
  <cols>
    <col min="4" max="4" width="10.7109375" bestFit="1" customWidth="1"/>
    <col min="7" max="7" width="10.7109375" bestFit="1" customWidth="1"/>
    <col min="13" max="13" width="10.7109375" bestFit="1" customWidth="1"/>
    <col min="16" max="16" width="10.7109375" bestFit="1" customWidth="1"/>
    <col min="21" max="21" width="10.140625" bestFit="1" customWidth="1"/>
  </cols>
  <sheetData>
    <row r="1" spans="1:22" x14ac:dyDescent="0.25">
      <c r="A1" s="2" t="s">
        <v>0</v>
      </c>
      <c r="B1" s="3"/>
      <c r="C1" s="4"/>
      <c r="D1" s="4"/>
      <c r="E1" s="4"/>
      <c r="F1" s="4"/>
      <c r="G1" s="4"/>
      <c r="H1" s="20">
        <f>STDEV(H3:H4)</f>
        <v>0.36769552621700441</v>
      </c>
      <c r="J1" s="2" t="s">
        <v>9</v>
      </c>
      <c r="K1" s="3"/>
      <c r="L1" s="4"/>
      <c r="M1" s="4"/>
      <c r="N1" s="4"/>
      <c r="O1" s="4"/>
      <c r="P1" s="4"/>
      <c r="Q1" s="27">
        <f>STDEV(Q3:Q4)</f>
        <v>9.8994949366117052E-2</v>
      </c>
      <c r="R1" s="28" t="s">
        <v>14</v>
      </c>
      <c r="S1" s="29"/>
      <c r="T1" s="29"/>
      <c r="U1" s="29"/>
      <c r="V1" s="30"/>
    </row>
    <row r="2" spans="1:22" x14ac:dyDescent="0.25">
      <c r="A2" s="5" t="s">
        <v>2</v>
      </c>
      <c r="B2" s="6" t="s">
        <v>1</v>
      </c>
      <c r="C2" s="7"/>
      <c r="D2" s="7"/>
      <c r="E2" s="7"/>
      <c r="F2" s="7"/>
      <c r="G2" s="7" t="s">
        <v>4</v>
      </c>
      <c r="H2" s="8"/>
      <c r="J2" s="5" t="s">
        <v>2</v>
      </c>
      <c r="K2" s="6" t="s">
        <v>1</v>
      </c>
      <c r="L2" s="7"/>
      <c r="M2" s="7"/>
      <c r="N2" s="7"/>
      <c r="O2" s="7"/>
      <c r="P2" s="7" t="s">
        <v>4</v>
      </c>
      <c r="Q2" s="7"/>
      <c r="R2" s="5" t="s">
        <v>15</v>
      </c>
      <c r="S2" s="6" t="s">
        <v>16</v>
      </c>
      <c r="T2" s="6" t="s">
        <v>17</v>
      </c>
      <c r="U2" s="6" t="s">
        <v>18</v>
      </c>
      <c r="V2" s="31" t="s">
        <v>17</v>
      </c>
    </row>
    <row r="3" spans="1:22" x14ac:dyDescent="0.25">
      <c r="A3" s="9">
        <v>1</v>
      </c>
      <c r="B3" s="1">
        <v>5.45</v>
      </c>
      <c r="C3" s="7"/>
      <c r="D3" s="7" t="s">
        <v>3</v>
      </c>
      <c r="E3" s="14">
        <f>AVERAGE(B3:B8)</f>
        <v>5.8833333333333329</v>
      </c>
      <c r="F3" s="7"/>
      <c r="G3" s="7" t="s">
        <v>5</v>
      </c>
      <c r="H3" s="10">
        <v>5.28</v>
      </c>
      <c r="J3" s="9">
        <v>1</v>
      </c>
      <c r="K3" s="1">
        <v>7.6</v>
      </c>
      <c r="L3" s="7"/>
      <c r="M3" s="7" t="s">
        <v>3</v>
      </c>
      <c r="N3" s="14">
        <f>AVERAGE(K3:K8)</f>
        <v>9.9216666666666669</v>
      </c>
      <c r="O3" s="7"/>
      <c r="P3" s="7" t="s">
        <v>5</v>
      </c>
      <c r="Q3" s="21">
        <v>5.99</v>
      </c>
      <c r="R3" s="32">
        <v>2</v>
      </c>
      <c r="S3" s="40">
        <f>E3</f>
        <v>5.8833333333333329</v>
      </c>
      <c r="T3" s="22">
        <f>E8</f>
        <v>0.95361767321430835</v>
      </c>
      <c r="U3" s="25">
        <f>H6</f>
        <v>5.54</v>
      </c>
      <c r="V3" s="33">
        <f>H1</f>
        <v>0.36769552621700441</v>
      </c>
    </row>
    <row r="4" spans="1:22" x14ac:dyDescent="0.25">
      <c r="A4" s="9">
        <v>2</v>
      </c>
      <c r="B4" s="1">
        <v>5.07</v>
      </c>
      <c r="C4" s="7"/>
      <c r="D4" s="7"/>
      <c r="E4" s="14"/>
      <c r="F4" s="7"/>
      <c r="G4" s="7" t="s">
        <v>6</v>
      </c>
      <c r="H4" s="10">
        <v>5.8</v>
      </c>
      <c r="J4" s="9">
        <v>2</v>
      </c>
      <c r="K4" s="1">
        <v>10.71</v>
      </c>
      <c r="L4" s="7"/>
      <c r="M4" s="7"/>
      <c r="N4" s="7"/>
      <c r="O4" s="7"/>
      <c r="P4" s="7" t="s">
        <v>6</v>
      </c>
      <c r="Q4" s="21">
        <v>5.85</v>
      </c>
      <c r="R4" s="34">
        <v>4</v>
      </c>
      <c r="S4" s="41">
        <f>E12</f>
        <v>11.421666666666667</v>
      </c>
      <c r="T4" s="24">
        <f>E17</f>
        <v>1.0162365210258222</v>
      </c>
      <c r="U4" s="26">
        <f>H15</f>
        <v>7.34</v>
      </c>
      <c r="V4" s="35">
        <f>H10</f>
        <v>0.42426406871192829</v>
      </c>
    </row>
    <row r="5" spans="1:22" x14ac:dyDescent="0.25">
      <c r="A5" s="9">
        <v>3</v>
      </c>
      <c r="B5" s="1">
        <v>5.81</v>
      </c>
      <c r="C5" s="7"/>
      <c r="D5" s="7" t="s">
        <v>7</v>
      </c>
      <c r="E5" s="14">
        <f>MAX(B3:B8)-E3</f>
        <v>1.3866666666666667</v>
      </c>
      <c r="F5" s="7"/>
      <c r="G5" s="7"/>
      <c r="H5" s="8"/>
      <c r="J5" s="9">
        <v>3</v>
      </c>
      <c r="K5" s="1">
        <v>10.79</v>
      </c>
      <c r="L5" s="7"/>
      <c r="M5" s="7" t="s">
        <v>7</v>
      </c>
      <c r="N5" s="7">
        <f>MAX(K3:K8)-N3</f>
        <v>2.7083333333333339</v>
      </c>
      <c r="O5" s="7"/>
      <c r="P5" s="7"/>
      <c r="Q5" s="7"/>
      <c r="R5" s="34">
        <v>5</v>
      </c>
      <c r="S5" s="41">
        <f>E21</f>
        <v>6.6783333333333319</v>
      </c>
      <c r="T5" s="24">
        <f>E26</f>
        <v>1.1952140672978611</v>
      </c>
      <c r="U5" s="23">
        <f>H24</f>
        <v>6.4350000000000005</v>
      </c>
      <c r="V5" s="35">
        <f>H19</f>
        <v>0.14849242404917495</v>
      </c>
    </row>
    <row r="6" spans="1:22" x14ac:dyDescent="0.25">
      <c r="A6" s="9">
        <v>4</v>
      </c>
      <c r="B6" s="1">
        <v>4.91</v>
      </c>
      <c r="C6" s="7"/>
      <c r="D6" s="7"/>
      <c r="E6" s="14">
        <f>E3-MIN(B3:B8)</f>
        <v>0.97333333333333272</v>
      </c>
      <c r="F6" s="7"/>
      <c r="G6" s="7" t="s">
        <v>3</v>
      </c>
      <c r="H6" s="8">
        <f>AVERAGE(H3:H4)</f>
        <v>5.54</v>
      </c>
      <c r="J6" s="9">
        <v>4</v>
      </c>
      <c r="K6" s="1">
        <v>12.63</v>
      </c>
      <c r="L6" s="7"/>
      <c r="M6" s="7"/>
      <c r="N6" s="7">
        <f>N3-MIN(K3:K8)</f>
        <v>2.3216666666666672</v>
      </c>
      <c r="O6" s="7"/>
      <c r="P6" s="7" t="s">
        <v>3</v>
      </c>
      <c r="Q6" s="7">
        <f>AVERAGE(Q3:Q4)</f>
        <v>5.92</v>
      </c>
      <c r="R6" s="34">
        <v>6</v>
      </c>
      <c r="S6" s="41">
        <f>N3</f>
        <v>9.9216666666666669</v>
      </c>
      <c r="T6" s="24">
        <f>N8</f>
        <v>1.808042219271069</v>
      </c>
      <c r="U6" s="26">
        <f>Q6</f>
        <v>5.92</v>
      </c>
      <c r="V6" s="35">
        <f>Q1</f>
        <v>9.8994949366117052E-2</v>
      </c>
    </row>
    <row r="7" spans="1:22" x14ac:dyDescent="0.25">
      <c r="A7" s="9">
        <v>5</v>
      </c>
      <c r="B7" s="1">
        <v>6.79</v>
      </c>
      <c r="C7" s="7"/>
      <c r="D7" s="7"/>
      <c r="E7" s="14"/>
      <c r="F7" s="7"/>
      <c r="G7" s="7"/>
      <c r="H7" s="8"/>
      <c r="J7" s="9">
        <v>5</v>
      </c>
      <c r="K7" s="1">
        <v>9.18</v>
      </c>
      <c r="L7" s="7"/>
      <c r="M7" s="7"/>
      <c r="N7" s="7"/>
      <c r="O7" s="7"/>
      <c r="P7" s="7"/>
      <c r="Q7" s="7"/>
      <c r="R7" s="34">
        <v>7</v>
      </c>
      <c r="S7" s="41">
        <f>N12</f>
        <v>12.393333333333333</v>
      </c>
      <c r="T7" s="24">
        <f>N17</f>
        <v>2.6876954192517162</v>
      </c>
      <c r="U7" s="23">
        <f>Q15</f>
        <v>8.7949999999999999</v>
      </c>
      <c r="V7" s="35">
        <f>Q10</f>
        <v>1.2657211383239166</v>
      </c>
    </row>
    <row r="8" spans="1:22" ht="15.75" thickBot="1" x14ac:dyDescent="0.3">
      <c r="A8" s="9">
        <v>6</v>
      </c>
      <c r="B8" s="1">
        <v>7.27</v>
      </c>
      <c r="C8" s="7"/>
      <c r="D8" s="17" t="s">
        <v>13</v>
      </c>
      <c r="E8" s="18">
        <f>STDEV(B3:B8)</f>
        <v>0.95361767321430835</v>
      </c>
      <c r="F8" s="7"/>
      <c r="G8" s="7" t="s">
        <v>7</v>
      </c>
      <c r="H8" s="8">
        <f>MAX(H3:H4)-H6</f>
        <v>0.25999999999999979</v>
      </c>
      <c r="J8" s="9">
        <v>6</v>
      </c>
      <c r="K8" s="1">
        <v>8.6199999999999992</v>
      </c>
      <c r="L8" s="7"/>
      <c r="M8" s="17" t="s">
        <v>13</v>
      </c>
      <c r="N8" s="18">
        <f>STDEV(K3:K8)</f>
        <v>1.808042219271069</v>
      </c>
      <c r="O8" s="7"/>
      <c r="P8" s="7" t="s">
        <v>7</v>
      </c>
      <c r="Q8" s="7">
        <f>MAX(Q3:Q4)-Q6</f>
        <v>7.0000000000000284E-2</v>
      </c>
      <c r="R8" s="36">
        <v>8</v>
      </c>
      <c r="S8" s="42">
        <f>N21</f>
        <v>9.8366666666666678</v>
      </c>
      <c r="T8" s="38">
        <f>N26</f>
        <v>1.2800104166242736</v>
      </c>
      <c r="U8" s="37">
        <f>Q24</f>
        <v>8.004999999999999</v>
      </c>
      <c r="V8" s="39">
        <f>Q19</f>
        <v>0.45961940777125615</v>
      </c>
    </row>
    <row r="9" spans="1:22" ht="15.75" thickBot="1" x14ac:dyDescent="0.3">
      <c r="A9" s="11"/>
      <c r="B9" s="12"/>
      <c r="C9" s="12"/>
      <c r="D9" s="12"/>
      <c r="E9" s="15"/>
      <c r="F9" s="12"/>
      <c r="G9" s="12"/>
      <c r="H9" s="13">
        <f>H6-MIN(H3:H4)</f>
        <v>0.25999999999999979</v>
      </c>
      <c r="J9" s="11"/>
      <c r="K9" s="12"/>
      <c r="L9" s="12"/>
      <c r="M9" s="12"/>
      <c r="N9" s="12"/>
      <c r="O9" s="12"/>
      <c r="P9" s="12"/>
      <c r="Q9" s="13">
        <f>Q6-MIN(Q3:Q4)</f>
        <v>7.0000000000000284E-2</v>
      </c>
    </row>
    <row r="10" spans="1:22" x14ac:dyDescent="0.25">
      <c r="A10" s="2" t="s">
        <v>10</v>
      </c>
      <c r="B10" s="3"/>
      <c r="C10" s="4"/>
      <c r="D10" s="4"/>
      <c r="E10" s="16"/>
      <c r="F10" s="4"/>
      <c r="G10" s="4"/>
      <c r="H10" s="20">
        <f>STDEV(H12:H13)</f>
        <v>0.42426406871192829</v>
      </c>
      <c r="J10" s="2" t="s">
        <v>11</v>
      </c>
      <c r="K10" s="3"/>
      <c r="L10" s="4"/>
      <c r="M10" s="4"/>
      <c r="N10" s="4"/>
      <c r="O10" s="4"/>
      <c r="P10" s="4"/>
      <c r="Q10" s="20">
        <f>STDEV(Q12:Q13)</f>
        <v>1.2657211383239166</v>
      </c>
    </row>
    <row r="11" spans="1:22" x14ac:dyDescent="0.25">
      <c r="A11" s="5" t="s">
        <v>2</v>
      </c>
      <c r="B11" s="6" t="s">
        <v>1</v>
      </c>
      <c r="C11" s="7"/>
      <c r="D11" s="7"/>
      <c r="E11" s="14"/>
      <c r="F11" s="7"/>
      <c r="G11" s="7" t="s">
        <v>4</v>
      </c>
      <c r="H11" s="8"/>
      <c r="J11" s="5" t="s">
        <v>2</v>
      </c>
      <c r="K11" s="6" t="s">
        <v>1</v>
      </c>
      <c r="L11" s="7"/>
      <c r="M11" s="7"/>
      <c r="N11" s="7"/>
      <c r="O11" s="7"/>
      <c r="P11" s="7" t="s">
        <v>4</v>
      </c>
      <c r="Q11" s="8"/>
    </row>
    <row r="12" spans="1:22" x14ac:dyDescent="0.25">
      <c r="A12" s="9">
        <v>1</v>
      </c>
      <c r="B12" s="1">
        <v>11.04</v>
      </c>
      <c r="C12" s="7"/>
      <c r="D12" s="7" t="s">
        <v>3</v>
      </c>
      <c r="E12" s="14">
        <f>AVERAGE(B12:B17)</f>
        <v>11.421666666666667</v>
      </c>
      <c r="F12" s="7"/>
      <c r="G12" s="7" t="s">
        <v>5</v>
      </c>
      <c r="H12" s="10">
        <v>7.64</v>
      </c>
      <c r="J12" s="9">
        <v>1</v>
      </c>
      <c r="K12" s="1">
        <v>16.39</v>
      </c>
      <c r="L12" s="7"/>
      <c r="M12" s="7" t="s">
        <v>3</v>
      </c>
      <c r="N12" s="14">
        <f>AVERAGE(K12:K17)</f>
        <v>12.393333333333333</v>
      </c>
      <c r="O12" s="7"/>
      <c r="P12" s="7" t="s">
        <v>5</v>
      </c>
      <c r="Q12" s="10">
        <v>7.9</v>
      </c>
    </row>
    <row r="13" spans="1:22" x14ac:dyDescent="0.25">
      <c r="A13" s="9">
        <v>2</v>
      </c>
      <c r="B13" s="1">
        <v>11.84</v>
      </c>
      <c r="C13" s="7"/>
      <c r="D13" s="7"/>
      <c r="E13" s="14"/>
      <c r="F13" s="7"/>
      <c r="G13" s="7" t="s">
        <v>6</v>
      </c>
      <c r="H13" s="10">
        <v>7.04</v>
      </c>
      <c r="J13" s="9">
        <v>2</v>
      </c>
      <c r="K13" s="1">
        <v>14.79</v>
      </c>
      <c r="L13" s="7"/>
      <c r="M13" s="7"/>
      <c r="N13" s="7"/>
      <c r="O13" s="7"/>
      <c r="P13" s="7" t="s">
        <v>6</v>
      </c>
      <c r="Q13" s="10">
        <v>9.69</v>
      </c>
    </row>
    <row r="14" spans="1:22" x14ac:dyDescent="0.25">
      <c r="A14" s="9">
        <v>3</v>
      </c>
      <c r="B14" s="1">
        <v>12.4</v>
      </c>
      <c r="C14" s="7"/>
      <c r="D14" s="7" t="s">
        <v>7</v>
      </c>
      <c r="E14" s="14">
        <f>MAX(B12:B17)-E12</f>
        <v>1.1983333333333324</v>
      </c>
      <c r="F14" s="7"/>
      <c r="G14" s="7"/>
      <c r="H14" s="8"/>
      <c r="J14" s="9">
        <v>3</v>
      </c>
      <c r="K14" s="1">
        <v>12.31</v>
      </c>
      <c r="L14" s="7"/>
      <c r="M14" s="7" t="s">
        <v>7</v>
      </c>
      <c r="N14" s="7">
        <f>MAX(K12:K17)-N12</f>
        <v>3.9966666666666679</v>
      </c>
      <c r="O14" s="7"/>
      <c r="P14" s="7"/>
      <c r="Q14" s="8"/>
    </row>
    <row r="15" spans="1:22" x14ac:dyDescent="0.25">
      <c r="A15" s="9">
        <v>4</v>
      </c>
      <c r="B15" s="1">
        <v>10.3</v>
      </c>
      <c r="C15" s="7"/>
      <c r="D15" s="7"/>
      <c r="E15" s="14">
        <f>E12-MIN(B12:B17)</f>
        <v>1.1216666666666661</v>
      </c>
      <c r="F15" s="7"/>
      <c r="G15" s="7" t="s">
        <v>3</v>
      </c>
      <c r="H15" s="8">
        <f>AVERAGE(H12:H13)</f>
        <v>7.34</v>
      </c>
      <c r="J15" s="9">
        <v>4</v>
      </c>
      <c r="K15" s="1">
        <v>9.94</v>
      </c>
      <c r="L15" s="7"/>
      <c r="M15" s="7"/>
      <c r="N15" s="7">
        <f>N12-MIN(K12:K17)</f>
        <v>2.6133333333333333</v>
      </c>
      <c r="O15" s="7"/>
      <c r="P15" s="7" t="s">
        <v>3</v>
      </c>
      <c r="Q15" s="19">
        <f>AVERAGE(Q12:Q13)</f>
        <v>8.7949999999999999</v>
      </c>
    </row>
    <row r="16" spans="1:22" x14ac:dyDescent="0.25">
      <c r="A16" s="9">
        <v>5</v>
      </c>
      <c r="B16" s="1">
        <v>12.62</v>
      </c>
      <c r="C16" s="7"/>
      <c r="D16" s="7"/>
      <c r="E16" s="14"/>
      <c r="F16" s="7"/>
      <c r="G16" s="7"/>
      <c r="H16" s="8"/>
      <c r="J16" s="9">
        <v>5</v>
      </c>
      <c r="K16" s="1">
        <v>11.15</v>
      </c>
      <c r="L16" s="7"/>
      <c r="M16" s="7"/>
      <c r="N16" s="7"/>
      <c r="O16" s="7"/>
      <c r="P16" s="7"/>
      <c r="Q16" s="8"/>
    </row>
    <row r="17" spans="1:17" x14ac:dyDescent="0.25">
      <c r="A17" s="9">
        <v>6</v>
      </c>
      <c r="B17" s="1">
        <v>10.33</v>
      </c>
      <c r="C17" s="7"/>
      <c r="D17" s="17" t="s">
        <v>13</v>
      </c>
      <c r="E17" s="18">
        <f>STDEV(B12:B17)</f>
        <v>1.0162365210258222</v>
      </c>
      <c r="F17" s="7"/>
      <c r="G17" s="7" t="s">
        <v>7</v>
      </c>
      <c r="H17" s="8">
        <f>MAX(H12:H13)-H15</f>
        <v>0.29999999999999982</v>
      </c>
      <c r="J17" s="9">
        <v>6</v>
      </c>
      <c r="K17" s="1">
        <v>9.7799999999999994</v>
      </c>
      <c r="L17" s="7"/>
      <c r="M17" s="17" t="s">
        <v>13</v>
      </c>
      <c r="N17" s="18">
        <f>STDEV(K12:K17)</f>
        <v>2.6876954192517162</v>
      </c>
      <c r="O17" s="7"/>
      <c r="P17" s="7" t="s">
        <v>7</v>
      </c>
      <c r="Q17" s="8">
        <f>MAX(Q12:Q13)-Q15</f>
        <v>0.89499999999999957</v>
      </c>
    </row>
    <row r="18" spans="1:17" ht="15.75" thickBot="1" x14ac:dyDescent="0.3">
      <c r="A18" s="11"/>
      <c r="B18" s="12"/>
      <c r="C18" s="12"/>
      <c r="D18" s="12"/>
      <c r="E18" s="15"/>
      <c r="F18" s="12"/>
      <c r="G18" s="12"/>
      <c r="H18" s="13">
        <f>H15-MIN(H12:H13)</f>
        <v>0.29999999999999982</v>
      </c>
      <c r="J18" s="11"/>
      <c r="K18" s="12"/>
      <c r="L18" s="12"/>
      <c r="M18" s="12"/>
      <c r="N18" s="12"/>
      <c r="O18" s="12"/>
      <c r="P18" s="12"/>
      <c r="Q18" s="13">
        <f>Q15-MIN(Q12:Q13)</f>
        <v>0.89499999999999957</v>
      </c>
    </row>
    <row r="19" spans="1:17" x14ac:dyDescent="0.25">
      <c r="A19" s="2" t="s">
        <v>8</v>
      </c>
      <c r="B19" s="3"/>
      <c r="C19" s="4"/>
      <c r="D19" s="4"/>
      <c r="E19" s="16"/>
      <c r="F19" s="4"/>
      <c r="G19" s="4"/>
      <c r="H19" s="20">
        <f>STDEV(H21:H22)</f>
        <v>0.14849242404917495</v>
      </c>
      <c r="J19" s="2" t="s">
        <v>12</v>
      </c>
      <c r="K19" s="3"/>
      <c r="L19" s="4"/>
      <c r="M19" s="4"/>
      <c r="N19" s="4"/>
      <c r="O19" s="4"/>
      <c r="P19" s="4"/>
      <c r="Q19" s="20">
        <f>STDEV(Q21:Q22)</f>
        <v>0.45961940777125615</v>
      </c>
    </row>
    <row r="20" spans="1:17" x14ac:dyDescent="0.25">
      <c r="A20" s="5" t="s">
        <v>2</v>
      </c>
      <c r="B20" s="6" t="s">
        <v>1</v>
      </c>
      <c r="C20" s="7"/>
      <c r="D20" s="7"/>
      <c r="E20" s="14"/>
      <c r="F20" s="7"/>
      <c r="G20" s="7" t="s">
        <v>4</v>
      </c>
      <c r="H20" s="8"/>
      <c r="J20" s="5" t="s">
        <v>2</v>
      </c>
      <c r="K20" s="6" t="s">
        <v>1</v>
      </c>
      <c r="L20" s="7"/>
      <c r="M20" s="7"/>
      <c r="N20" s="7"/>
      <c r="O20" s="7"/>
      <c r="P20" s="7" t="s">
        <v>4</v>
      </c>
      <c r="Q20" s="8"/>
    </row>
    <row r="21" spans="1:17" x14ac:dyDescent="0.25">
      <c r="A21" s="9">
        <v>1</v>
      </c>
      <c r="B21" s="1">
        <v>6.04</v>
      </c>
      <c r="C21" s="7"/>
      <c r="D21" s="7" t="s">
        <v>3</v>
      </c>
      <c r="E21" s="14">
        <f>AVERAGE(B21:B26)</f>
        <v>6.6783333333333319</v>
      </c>
      <c r="F21" s="7"/>
      <c r="G21" s="7" t="s">
        <v>5</v>
      </c>
      <c r="H21" s="10">
        <v>6.54</v>
      </c>
      <c r="J21" s="9">
        <v>1</v>
      </c>
      <c r="K21" s="1">
        <v>10.71</v>
      </c>
      <c r="L21" s="7"/>
      <c r="M21" s="7" t="s">
        <v>3</v>
      </c>
      <c r="N21" s="14">
        <f>AVERAGE(K21:K26)</f>
        <v>9.8366666666666678</v>
      </c>
      <c r="O21" s="7"/>
      <c r="P21" s="7" t="s">
        <v>5</v>
      </c>
      <c r="Q21" s="10">
        <v>7.68</v>
      </c>
    </row>
    <row r="22" spans="1:17" x14ac:dyDescent="0.25">
      <c r="A22" s="9">
        <v>2</v>
      </c>
      <c r="B22" s="1">
        <v>7.72</v>
      </c>
      <c r="C22" s="7"/>
      <c r="D22" s="7"/>
      <c r="E22" s="14"/>
      <c r="F22" s="7"/>
      <c r="G22" s="7" t="s">
        <v>6</v>
      </c>
      <c r="H22" s="10">
        <v>6.33</v>
      </c>
      <c r="J22" s="9">
        <v>2</v>
      </c>
      <c r="K22" s="1">
        <v>9.8800000000000008</v>
      </c>
      <c r="L22" s="7"/>
      <c r="M22" s="7"/>
      <c r="N22" s="7"/>
      <c r="O22" s="7"/>
      <c r="P22" s="7" t="s">
        <v>6</v>
      </c>
      <c r="Q22" s="10">
        <v>8.33</v>
      </c>
    </row>
    <row r="23" spans="1:17" x14ac:dyDescent="0.25">
      <c r="A23" s="9">
        <v>3</v>
      </c>
      <c r="B23" s="1">
        <v>6.12</v>
      </c>
      <c r="C23" s="7"/>
      <c r="D23" s="7" t="s">
        <v>7</v>
      </c>
      <c r="E23" s="14">
        <f>MAX(B21:B26)-E21</f>
        <v>1.9316666666666675</v>
      </c>
      <c r="F23" s="7"/>
      <c r="G23" s="7"/>
      <c r="H23" s="8"/>
      <c r="J23" s="9">
        <v>3</v>
      </c>
      <c r="K23" s="1">
        <v>11.32</v>
      </c>
      <c r="L23" s="7"/>
      <c r="M23" s="7" t="s">
        <v>7</v>
      </c>
      <c r="N23" s="7">
        <f>MAX(K21:K26)-N21</f>
        <v>1.4833333333333325</v>
      </c>
      <c r="O23" s="7"/>
      <c r="P23" s="7"/>
      <c r="Q23" s="8"/>
    </row>
    <row r="24" spans="1:17" x14ac:dyDescent="0.25">
      <c r="A24" s="9">
        <v>4</v>
      </c>
      <c r="B24" s="1">
        <v>5.67</v>
      </c>
      <c r="C24" s="7"/>
      <c r="D24" s="7"/>
      <c r="E24" s="14">
        <f>E21-MIN(B21:B26)</f>
        <v>1.008333333333332</v>
      </c>
      <c r="F24" s="7"/>
      <c r="G24" s="7" t="s">
        <v>3</v>
      </c>
      <c r="H24" s="19">
        <f>AVERAGE(H21:H22)</f>
        <v>6.4350000000000005</v>
      </c>
      <c r="J24" s="9">
        <v>4</v>
      </c>
      <c r="K24" s="1">
        <v>10.51</v>
      </c>
      <c r="L24" s="7"/>
      <c r="M24" s="7"/>
      <c r="N24" s="7">
        <f>N21-MIN(K21:K26)</f>
        <v>1.6966666666666672</v>
      </c>
      <c r="O24" s="7"/>
      <c r="P24" s="7" t="s">
        <v>3</v>
      </c>
      <c r="Q24" s="19">
        <f>AVERAGE(Q21:Q22)</f>
        <v>8.004999999999999</v>
      </c>
    </row>
    <row r="25" spans="1:17" x14ac:dyDescent="0.25">
      <c r="A25" s="9">
        <v>5</v>
      </c>
      <c r="B25" s="1">
        <v>8.61</v>
      </c>
      <c r="C25" s="7"/>
      <c r="D25" s="7"/>
      <c r="E25" s="14"/>
      <c r="F25" s="7"/>
      <c r="G25" s="7"/>
      <c r="H25" s="8"/>
      <c r="J25" s="9">
        <v>5</v>
      </c>
      <c r="K25" s="1">
        <v>8.4600000000000009</v>
      </c>
      <c r="L25" s="7"/>
      <c r="M25" s="7"/>
      <c r="N25" s="7"/>
      <c r="O25" s="7"/>
      <c r="P25" s="7"/>
      <c r="Q25" s="8"/>
    </row>
    <row r="26" spans="1:17" x14ac:dyDescent="0.25">
      <c r="A26" s="9">
        <v>6</v>
      </c>
      <c r="B26" s="1">
        <v>5.91</v>
      </c>
      <c r="C26" s="7"/>
      <c r="D26" s="17" t="s">
        <v>13</v>
      </c>
      <c r="E26" s="18">
        <f>STDEV(B21:B26)</f>
        <v>1.1952140672978611</v>
      </c>
      <c r="F26" s="7"/>
      <c r="G26" s="7" t="s">
        <v>7</v>
      </c>
      <c r="H26" s="8">
        <f>MAX(H21:H22)-H24</f>
        <v>0.10499999999999954</v>
      </c>
      <c r="J26" s="9">
        <v>6</v>
      </c>
      <c r="K26" s="1">
        <v>8.14</v>
      </c>
      <c r="L26" s="7"/>
      <c r="M26" s="17" t="s">
        <v>13</v>
      </c>
      <c r="N26" s="18">
        <f>STDEV(K21:K26)</f>
        <v>1.2800104166242736</v>
      </c>
      <c r="O26" s="7"/>
      <c r="P26" s="7" t="s">
        <v>7</v>
      </c>
      <c r="Q26" s="8">
        <f>MAX(Q21:Q22)-Q24</f>
        <v>0.32500000000000107</v>
      </c>
    </row>
    <row r="27" spans="1:17" ht="15.75" thickBot="1" x14ac:dyDescent="0.3">
      <c r="A27" s="11"/>
      <c r="B27" s="12"/>
      <c r="C27" s="12"/>
      <c r="D27" s="12"/>
      <c r="E27" s="15"/>
      <c r="F27" s="12"/>
      <c r="G27" s="12"/>
      <c r="H27" s="13">
        <f>H24-MIN(H21:H22)</f>
        <v>0.10500000000000043</v>
      </c>
      <c r="J27" s="11"/>
      <c r="K27" s="12"/>
      <c r="L27" s="12"/>
      <c r="M27" s="12"/>
      <c r="N27" s="12"/>
      <c r="O27" s="12"/>
      <c r="P27" s="12"/>
      <c r="Q27" s="13">
        <f>Q24-MIN(Q21:Q22)</f>
        <v>0.32499999999999929</v>
      </c>
    </row>
  </sheetData>
  <mergeCells count="1">
    <mergeCell ref="R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ARC</cp:lastModifiedBy>
  <dcterms:created xsi:type="dcterms:W3CDTF">2016-12-29T15:02:39Z</dcterms:created>
  <dcterms:modified xsi:type="dcterms:W3CDTF">2016-12-30T20:24:24Z</dcterms:modified>
</cp:coreProperties>
</file>