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2D2F826B-8172-4B22-8037-FA57D200AD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ley &amp; WB RAB Stage 1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C8" i="5" l="1"/>
  <c r="J8" i="5" s="1"/>
  <c r="C9" i="5"/>
  <c r="O9" i="5" s="1"/>
  <c r="C10" i="5"/>
  <c r="C11" i="5"/>
  <c r="J11" i="5" s="1"/>
  <c r="C12" i="5"/>
  <c r="K12" i="5" s="1"/>
  <c r="J12" i="5"/>
  <c r="C13" i="5"/>
  <c r="J13" i="5" s="1"/>
  <c r="K13" i="5"/>
  <c r="L13" i="5"/>
  <c r="C14" i="5"/>
  <c r="J14" i="5" s="1"/>
  <c r="C15" i="5"/>
  <c r="M15" i="5" s="1"/>
  <c r="J15" i="5"/>
  <c r="K15" i="5"/>
  <c r="C16" i="5"/>
  <c r="M16" i="5" s="1"/>
  <c r="K16" i="5"/>
  <c r="L16" i="5"/>
  <c r="C17" i="5"/>
  <c r="O17" i="5" s="1"/>
  <c r="C18" i="5"/>
  <c r="C19" i="5"/>
  <c r="J19" i="5" s="1"/>
  <c r="C20" i="5"/>
  <c r="C21" i="5"/>
  <c r="K21" i="5"/>
  <c r="L21" i="5"/>
  <c r="C22" i="5"/>
  <c r="J16" i="5" l="1"/>
  <c r="O8" i="5"/>
  <c r="N8" i="5"/>
  <c r="P8" i="5"/>
  <c r="O22" i="5"/>
  <c r="M22" i="5"/>
  <c r="M20" i="5"/>
  <c r="L15" i="5"/>
  <c r="N22" i="5"/>
  <c r="N21" i="5"/>
  <c r="M21" i="5"/>
  <c r="L11" i="5"/>
  <c r="M11" i="5"/>
  <c r="L8" i="5"/>
  <c r="T8" i="5"/>
  <c r="T9" i="5" s="1"/>
  <c r="K10" i="5"/>
  <c r="M10" i="5"/>
  <c r="K8" i="5"/>
  <c r="O14" i="5"/>
  <c r="M14" i="5"/>
  <c r="M12" i="5"/>
  <c r="K18" i="5"/>
  <c r="M18" i="5"/>
  <c r="N14" i="5"/>
  <c r="L22" i="5"/>
  <c r="L20" i="5"/>
  <c r="J17" i="5"/>
  <c r="M17" i="5"/>
  <c r="O15" i="5"/>
  <c r="K22" i="5"/>
  <c r="K20" i="5"/>
  <c r="O16" i="5"/>
  <c r="N15" i="5"/>
  <c r="L14" i="5"/>
  <c r="N13" i="5"/>
  <c r="M13" i="5"/>
  <c r="L19" i="5"/>
  <c r="M19" i="5"/>
  <c r="S8" i="5"/>
  <c r="J22" i="5"/>
  <c r="J20" i="5"/>
  <c r="N16" i="5"/>
  <c r="K14" i="5"/>
  <c r="L12" i="5"/>
  <c r="J9" i="5"/>
  <c r="M9" i="5"/>
  <c r="M8" i="5"/>
  <c r="P9" i="5"/>
  <c r="K19" i="5"/>
  <c r="J18" i="5"/>
  <c r="K11" i="5"/>
  <c r="J10" i="5"/>
  <c r="J21" i="5"/>
  <c r="O18" i="5"/>
  <c r="N17" i="5"/>
  <c r="O10" i="5"/>
  <c r="N9" i="5"/>
  <c r="S9" i="5" s="1"/>
  <c r="N18" i="5"/>
  <c r="O11" i="5"/>
  <c r="N10" i="5"/>
  <c r="O12" i="5"/>
  <c r="N11" i="5"/>
  <c r="L9" i="5"/>
  <c r="N19" i="5"/>
  <c r="O21" i="5"/>
  <c r="L18" i="5"/>
  <c r="K17" i="5"/>
  <c r="O13" i="5"/>
  <c r="N12" i="5"/>
  <c r="L10" i="5"/>
  <c r="K9" i="5"/>
  <c r="O19" i="5"/>
  <c r="O20" i="5"/>
  <c r="L17" i="5"/>
  <c r="N20" i="5"/>
  <c r="B29" i="1"/>
  <c r="O24" i="5" l="1"/>
  <c r="M24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L24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N24" i="5"/>
  <c r="K24" i="5"/>
  <c r="J24" i="5"/>
  <c r="S10" i="5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T10" i="5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R21" i="5" l="1"/>
  <c r="R22" i="5" s="1"/>
  <c r="S13" i="1"/>
  <c r="S16" i="1" s="1"/>
  <c r="D17" i="1"/>
</calcChain>
</file>

<file path=xl/sharedStrings.xml><?xml version="1.0" encoding="utf-8"?>
<sst xmlns="http://schemas.openxmlformats.org/spreadsheetml/2006/main" count="291" uniqueCount="141">
  <si>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</si>
  <si>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</si>
  <si>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</si>
  <si>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</si>
  <si>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</si>
  <si>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</si>
  <si>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</si>
  <si>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</si>
  <si>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</si>
  <si>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</si>
  <si>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</si>
  <si>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</si>
  <si>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</si>
  <si>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</si>
  <si>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</si>
  <si>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</si>
  <si>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</si>
  <si>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</si>
  <si>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</si>
  <si>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</si>
  <si>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</si>
  <si>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</si>
  <si>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</si>
  <si>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</si>
  <si>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</si>
  <si>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</si>
  <si>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</si>
  <si>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</si>
  <si>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</si>
  <si>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</si>
  <si>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</si>
  <si>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</si>
  <si>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</si>
  <si>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</si>
  <si>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</si>
  <si>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</si>
  <si>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</si>
  <si>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</si>
  <si>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</si>
  <si>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</si>
  <si>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</si>
  <si>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</si>
  <si>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</si>
  <si>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</si>
  <si>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</si>
  <si>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</si>
  <si>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</si>
  <si>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</si>
  <si>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</si>
  <si>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</si>
  <si>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</si>
  <si>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</si>
  <si>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</si>
  <si>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</si>
  <si>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</si>
  <si>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</si>
  <si>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</si>
  <si>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</si>
  <si>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</si>
  <si>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</si>
  <si>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</si>
  <si>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</si>
  <si>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</si>
  <si>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</si>
  <si>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</si>
  <si>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</si>
  <si>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</si>
  <si>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</si>
  <si>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</si>
  <si>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</si>
  <si>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</si>
  <si>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</si>
  <si>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</si>
  <si>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</si>
  <si>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</si>
  <si>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</si>
  <si>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</si>
  <si>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</si>
  <si>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</si>
  <si>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</si>
  <si>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</si>
  <si>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</si>
  <si>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</si>
  <si>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</si>
  <si>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</si>
  <si>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</si>
  <si>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</si>
  <si>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</si>
  <si>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</si>
  <si>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</si>
  <si>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</si>
  <si>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</si>
  <si>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</si>
  <si>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</si>
  <si>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</si>
  <si>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</si>
  <si>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</si>
  <si>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</si>
  <si>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</si>
  <si>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</si>
  <si>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</si>
  <si>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</si>
  <si>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</si>
  <si>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</si>
  <si>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</si>
  <si>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</si>
  <si>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</si>
  <si>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</si>
  <si>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</si>
  <si>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30+00</t>
  </si>
  <si>
    <t>30+25</t>
  </si>
  <si>
    <t>30+50</t>
  </si>
  <si>
    <t>30+75</t>
  </si>
  <si>
    <t>31+00</t>
  </si>
  <si>
    <t>31+25</t>
  </si>
  <si>
    <t>31+50</t>
  </si>
  <si>
    <t>31+75</t>
  </si>
  <si>
    <t>32+00</t>
  </si>
  <si>
    <t>32+25</t>
  </si>
  <si>
    <t>32+50</t>
  </si>
  <si>
    <t>32+75</t>
  </si>
  <si>
    <t>33+00</t>
  </si>
  <si>
    <t>33+25</t>
  </si>
  <si>
    <t>33+50</t>
  </si>
  <si>
    <t>33+64.42</t>
  </si>
  <si>
    <t>Unusable</t>
  </si>
  <si>
    <t>Material</t>
  </si>
  <si>
    <t xml:space="preserve">Select </t>
  </si>
  <si>
    <t>Select</t>
  </si>
  <si>
    <t>Crushed</t>
  </si>
  <si>
    <t>Borrow</t>
  </si>
  <si>
    <t xml:space="preserve">Expanded </t>
  </si>
  <si>
    <t>Select Borrow</t>
  </si>
  <si>
    <t>Stage 1 -- RAB Marley St &amp; WB Ramps</t>
  </si>
  <si>
    <t>Note 9</t>
  </si>
  <si>
    <t>Mass</t>
  </si>
  <si>
    <t>Ordinate</t>
  </si>
  <si>
    <t xml:space="preserve">Pavement </t>
  </si>
  <si>
    <t>Crushed Material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</si>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</sst>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 wrapText="1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37D9-384E-422C-9EAA-016EF5C6A166}">
  <dimension ref="A1:AG4091"/>
  <sheetViews>
    <sheetView showGridLines="0" tabSelected="1" zoomScaleNormal="10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14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133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49"/>
      <c r="U2" s="88"/>
      <c r="V2" s="125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125</v>
      </c>
      <c r="F3" s="123"/>
      <c r="G3" s="97" t="s">
        <v>127</v>
      </c>
      <c r="H3" s="97" t="s">
        <v>128</v>
      </c>
      <c r="I3" s="95"/>
      <c r="J3" s="96"/>
      <c r="K3" s="97" t="s">
        <v>125</v>
      </c>
      <c r="L3" s="97"/>
      <c r="M3" s="97" t="s">
        <v>127</v>
      </c>
      <c r="N3" s="97" t="s">
        <v>128</v>
      </c>
      <c r="O3" s="98"/>
      <c r="P3" s="93"/>
      <c r="Q3" s="123" t="s">
        <v>67</v>
      </c>
      <c r="R3" s="123" t="s">
        <v>128</v>
      </c>
      <c r="S3" s="123" t="s">
        <v>131</v>
      </c>
      <c r="T3" s="150" t="s">
        <v>15</v>
      </c>
      <c r="U3" s="114" t="s">
        <v>135</v>
      </c>
      <c r="V3" s="125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3" t="s">
        <v>137</v>
      </c>
      <c r="F4" s="123" t="s">
        <v>19</v>
      </c>
      <c r="G4" s="123" t="s">
        <v>129</v>
      </c>
      <c r="H4" s="123" t="s">
        <v>130</v>
      </c>
      <c r="I4" s="95" t="s">
        <v>22</v>
      </c>
      <c r="J4" s="93" t="s">
        <v>17</v>
      </c>
      <c r="K4" s="123" t="s">
        <v>137</v>
      </c>
      <c r="L4" s="123" t="s">
        <v>19</v>
      </c>
      <c r="M4" s="123" t="s">
        <v>129</v>
      </c>
      <c r="N4" s="123" t="s">
        <v>130</v>
      </c>
      <c r="O4" s="95" t="s">
        <v>22</v>
      </c>
      <c r="P4" s="93" t="s">
        <v>17</v>
      </c>
      <c r="Q4" s="123" t="s">
        <v>19</v>
      </c>
      <c r="R4" s="123" t="s">
        <v>138</v>
      </c>
      <c r="S4" s="123" t="s">
        <v>132</v>
      </c>
      <c r="T4" s="150" t="s">
        <v>23</v>
      </c>
      <c r="U4" s="115" t="s">
        <v>136</v>
      </c>
      <c r="V4" s="125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126</v>
      </c>
      <c r="F5" s="124"/>
      <c r="G5" s="123" t="s">
        <v>126</v>
      </c>
      <c r="H5" s="124"/>
      <c r="I5" s="103"/>
      <c r="J5" s="93"/>
      <c r="K5" s="123" t="s">
        <v>126</v>
      </c>
      <c r="L5" s="124"/>
      <c r="M5" s="123" t="s">
        <v>126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51" t="s">
        <v>134</v>
      </c>
      <c r="U6" s="116" t="s">
        <v>140</v>
      </c>
      <c r="V6" s="125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26" t="s">
        <v>109</v>
      </c>
      <c r="B7" s="127">
        <v>3000</v>
      </c>
      <c r="C7" s="127">
        <v>0</v>
      </c>
      <c r="D7" s="152">
        <v>0</v>
      </c>
      <c r="E7" s="153">
        <v>0</v>
      </c>
      <c r="F7" s="153">
        <v>3860.417699737</v>
      </c>
      <c r="G7" s="153">
        <v>220</v>
      </c>
      <c r="H7" s="153">
        <v>218</v>
      </c>
      <c r="I7" s="154">
        <v>110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43">
        <v>0</v>
      </c>
      <c r="Q7" s="128">
        <v>0</v>
      </c>
      <c r="R7" s="128">
        <v>0</v>
      </c>
      <c r="S7" s="128">
        <v>0</v>
      </c>
      <c r="T7" s="129">
        <v>0</v>
      </c>
      <c r="U7" s="130">
        <v>0</v>
      </c>
      <c r="V7" s="11"/>
    </row>
    <row r="8" spans="1:33" ht="12.75" customHeight="1" x14ac:dyDescent="0.2">
      <c r="A8" s="131" t="s">
        <v>110</v>
      </c>
      <c r="B8" s="121">
        <v>3025</v>
      </c>
      <c r="C8" s="121">
        <f t="shared" ref="C8:C22" si="0">B8-B7</f>
        <v>25</v>
      </c>
      <c r="D8" s="155">
        <v>0</v>
      </c>
      <c r="E8" s="156">
        <v>0</v>
      </c>
      <c r="F8" s="156">
        <v>3619.99980486606</v>
      </c>
      <c r="G8" s="156">
        <v>216</v>
      </c>
      <c r="H8" s="156">
        <v>214</v>
      </c>
      <c r="I8" s="157">
        <v>108</v>
      </c>
      <c r="J8" s="10">
        <f t="shared" ref="J8:J22" si="1">AVERAGE(D7:D8)*(C8)/27</f>
        <v>0</v>
      </c>
      <c r="K8" s="10">
        <f t="shared" ref="K8:K22" si="2">AVERAGE(E7:E8)*(C8)/27</f>
        <v>0</v>
      </c>
      <c r="L8" s="10">
        <f t="shared" ref="L8:L22" si="3">AVERAGE(F7:F8)*(C8)/27</f>
        <v>3463.1562521310461</v>
      </c>
      <c r="M8" s="10">
        <f t="shared" ref="M8:M22" si="4">AVERAGE(G7:G8)*(C8)/27</f>
        <v>201.85185185185185</v>
      </c>
      <c r="N8" s="10">
        <f t="shared" ref="N8:N22" si="5">AVERAGE(H7:H8)*(C8)/27</f>
        <v>200</v>
      </c>
      <c r="O8" s="10">
        <f t="shared" ref="O8:O22" si="6">AVERAGE(I7:I8)*(C8)/27</f>
        <v>100.92592592592592</v>
      </c>
      <c r="P8" s="144">
        <f>J8*P5+P7</f>
        <v>0</v>
      </c>
      <c r="Q8" s="10">
        <f t="shared" ref="Q8:Q22" si="7">(L8-(N8*$S$5)-(O8*$T$5))*$Q$5+Q7</f>
        <v>3953.1351299786224</v>
      </c>
      <c r="R8" s="10">
        <f>M8*R5+R7</f>
        <v>201.85185185185185</v>
      </c>
      <c r="S8" s="10">
        <f>N8*S5+S7</f>
        <v>229.99999999999997</v>
      </c>
      <c r="T8" s="11">
        <f>O8*T5+T7</f>
        <v>70.648148148148138</v>
      </c>
      <c r="U8" s="132">
        <f t="shared" ref="U8:U22" si="8">(J8-K8-(L8-(N8*$S$5)-(O8*$T$5))*$Q$5+U7)</f>
        <v>-3953.1351299786224</v>
      </c>
      <c r="V8" s="11"/>
    </row>
    <row r="9" spans="1:33" ht="12.75" customHeight="1" x14ac:dyDescent="0.2">
      <c r="A9" s="131" t="s">
        <v>111</v>
      </c>
      <c r="B9" s="121">
        <v>3050</v>
      </c>
      <c r="C9" s="121">
        <f t="shared" si="0"/>
        <v>25</v>
      </c>
      <c r="D9" s="155">
        <v>0</v>
      </c>
      <c r="E9" s="156">
        <v>0</v>
      </c>
      <c r="F9" s="156">
        <v>3454.9664860839698</v>
      </c>
      <c r="G9" s="156">
        <v>260</v>
      </c>
      <c r="H9" s="156">
        <v>260</v>
      </c>
      <c r="I9" s="157">
        <v>130</v>
      </c>
      <c r="J9" s="10">
        <f t="shared" si="1"/>
        <v>0</v>
      </c>
      <c r="K9" s="10">
        <f t="shared" si="2"/>
        <v>0</v>
      </c>
      <c r="L9" s="10">
        <f t="shared" si="3"/>
        <v>3275.4473569213096</v>
      </c>
      <c r="M9" s="10">
        <f t="shared" si="4"/>
        <v>220.37037037037038</v>
      </c>
      <c r="N9" s="10">
        <f t="shared" si="5"/>
        <v>219.44444444444446</v>
      </c>
      <c r="O9" s="10">
        <f t="shared" si="6"/>
        <v>110.18518518518519</v>
      </c>
      <c r="P9" s="144">
        <f>J9*P5+P8</f>
        <v>0</v>
      </c>
      <c r="Q9" s="10">
        <f t="shared" si="7"/>
        <v>7635.5809002043334</v>
      </c>
      <c r="R9" s="10">
        <f>M9*R5+R8</f>
        <v>422.22222222222223</v>
      </c>
      <c r="S9" s="10">
        <f>N9*S5+S8</f>
        <v>482.36111111111109</v>
      </c>
      <c r="T9" s="11">
        <f>O9*T5+T8</f>
        <v>147.77777777777777</v>
      </c>
      <c r="U9" s="132">
        <f t="shared" si="8"/>
        <v>-7635.5809002043334</v>
      </c>
      <c r="V9" s="11"/>
    </row>
    <row r="10" spans="1:33" ht="12.75" customHeight="1" thickBot="1" x14ac:dyDescent="0.25">
      <c r="A10" s="131" t="s">
        <v>112</v>
      </c>
      <c r="B10" s="122">
        <v>3075</v>
      </c>
      <c r="C10" s="122">
        <f t="shared" si="0"/>
        <v>25</v>
      </c>
      <c r="D10" s="158">
        <v>0</v>
      </c>
      <c r="E10" s="159">
        <v>0</v>
      </c>
      <c r="F10" s="159">
        <v>3697.9314626088899</v>
      </c>
      <c r="G10" s="159">
        <v>250</v>
      </c>
      <c r="H10" s="159">
        <v>248</v>
      </c>
      <c r="I10" s="160">
        <v>125</v>
      </c>
      <c r="J10" s="11">
        <f t="shared" si="1"/>
        <v>0</v>
      </c>
      <c r="K10" s="11">
        <f t="shared" si="2"/>
        <v>0</v>
      </c>
      <c r="L10" s="11">
        <f t="shared" si="3"/>
        <v>3311.5268280985465</v>
      </c>
      <c r="M10" s="10">
        <f t="shared" si="4"/>
        <v>236.11111111111111</v>
      </c>
      <c r="N10" s="11">
        <f t="shared" si="5"/>
        <v>235.18518518518519</v>
      </c>
      <c r="O10" s="11">
        <f t="shared" si="6"/>
        <v>118.05555555555556</v>
      </c>
      <c r="P10" s="145">
        <f>J10*P5+P9</f>
        <v>0</v>
      </c>
      <c r="Q10" s="10">
        <f t="shared" si="7"/>
        <v>11333.612120512702</v>
      </c>
      <c r="R10" s="11">
        <f>M10*R5+R9</f>
        <v>658.33333333333337</v>
      </c>
      <c r="S10" s="11">
        <f>N10*S5+S9</f>
        <v>752.82407407407402</v>
      </c>
      <c r="T10" s="11">
        <f>O10*T5+T9</f>
        <v>230.41666666666666</v>
      </c>
      <c r="U10" s="132">
        <f t="shared" si="8"/>
        <v>-11333.612120512702</v>
      </c>
      <c r="V10" s="11"/>
    </row>
    <row r="11" spans="1:33" ht="12.75" customHeight="1" thickBot="1" x14ac:dyDescent="0.25">
      <c r="A11" s="133" t="s">
        <v>113</v>
      </c>
      <c r="B11" s="134">
        <v>3100</v>
      </c>
      <c r="C11" s="134">
        <f t="shared" si="0"/>
        <v>25</v>
      </c>
      <c r="D11" s="161">
        <v>0</v>
      </c>
      <c r="E11" s="162">
        <v>0</v>
      </c>
      <c r="F11" s="162">
        <v>3929.5123464132898</v>
      </c>
      <c r="G11" s="162">
        <v>230</v>
      </c>
      <c r="H11" s="162">
        <v>228</v>
      </c>
      <c r="I11" s="163">
        <v>115</v>
      </c>
      <c r="J11" s="135">
        <f t="shared" si="1"/>
        <v>0</v>
      </c>
      <c r="K11" s="135">
        <f t="shared" si="2"/>
        <v>0</v>
      </c>
      <c r="L11" s="135">
        <f t="shared" si="3"/>
        <v>3531.2239856584165</v>
      </c>
      <c r="M11" s="136">
        <f t="shared" si="4"/>
        <v>222.22222222222223</v>
      </c>
      <c r="N11" s="135">
        <f t="shared" si="5"/>
        <v>220.37037037037038</v>
      </c>
      <c r="O11" s="135">
        <f t="shared" si="6"/>
        <v>111.11111111111111</v>
      </c>
      <c r="P11" s="146">
        <f>J11*P5+P10</f>
        <v>0</v>
      </c>
      <c r="Q11" s="136">
        <f t="shared" si="7"/>
        <v>15333.637472956092</v>
      </c>
      <c r="R11" s="135">
        <f>M11*R5+R10</f>
        <v>880.55555555555566</v>
      </c>
      <c r="S11" s="135">
        <f>N11*S5+S10</f>
        <v>1006.25</v>
      </c>
      <c r="T11" s="135">
        <f>O11*T5+T10</f>
        <v>308.19444444444446</v>
      </c>
      <c r="U11" s="137">
        <f t="shared" si="8"/>
        <v>-15333.637472956092</v>
      </c>
      <c r="V11" s="11"/>
      <c r="W11" s="17" t="s">
        <v>36</v>
      </c>
      <c r="X11" s="18"/>
      <c r="Y11" s="19"/>
    </row>
    <row r="12" spans="1:33" ht="12.75" customHeight="1" x14ac:dyDescent="0.2">
      <c r="A12" s="126" t="s">
        <v>114</v>
      </c>
      <c r="B12" s="138">
        <v>3125</v>
      </c>
      <c r="C12" s="138">
        <f t="shared" si="0"/>
        <v>25</v>
      </c>
      <c r="D12" s="164">
        <v>0</v>
      </c>
      <c r="E12" s="165">
        <v>0</v>
      </c>
      <c r="F12" s="165">
        <v>2589.2007204045299</v>
      </c>
      <c r="G12" s="165">
        <v>198</v>
      </c>
      <c r="H12" s="165">
        <v>198</v>
      </c>
      <c r="I12" s="166">
        <v>99</v>
      </c>
      <c r="J12" s="129">
        <f t="shared" si="1"/>
        <v>0</v>
      </c>
      <c r="K12" s="129">
        <f t="shared" si="2"/>
        <v>0</v>
      </c>
      <c r="L12" s="129">
        <f t="shared" si="3"/>
        <v>3017.9227161193612</v>
      </c>
      <c r="M12" s="128">
        <f t="shared" si="4"/>
        <v>198.14814814814815</v>
      </c>
      <c r="N12" s="129">
        <f t="shared" si="5"/>
        <v>197.22222222222223</v>
      </c>
      <c r="O12" s="129">
        <f t="shared" si="6"/>
        <v>99.074074074074076</v>
      </c>
      <c r="P12" s="147">
        <f>J12*P5+P11</f>
        <v>0</v>
      </c>
      <c r="Q12" s="128">
        <f t="shared" si="7"/>
        <v>18735.844108846035</v>
      </c>
      <c r="R12" s="129">
        <f>M12*R5+R11</f>
        <v>1078.7037037037039</v>
      </c>
      <c r="S12" s="129">
        <f>N12*S5+S11</f>
        <v>1233.0555555555557</v>
      </c>
      <c r="T12" s="129">
        <f>O12*T5+T11</f>
        <v>377.5462962962963</v>
      </c>
      <c r="U12" s="132">
        <f t="shared" si="8"/>
        <v>-18735.844108846035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1" t="s">
        <v>115</v>
      </c>
      <c r="B13" s="122">
        <v>3150</v>
      </c>
      <c r="C13" s="122">
        <f t="shared" si="0"/>
        <v>25</v>
      </c>
      <c r="D13" s="158">
        <v>0</v>
      </c>
      <c r="E13" s="159">
        <v>0</v>
      </c>
      <c r="F13" s="167">
        <v>2350.5221584453202</v>
      </c>
      <c r="G13" s="159">
        <v>178</v>
      </c>
      <c r="H13" s="159">
        <v>178</v>
      </c>
      <c r="I13" s="160">
        <v>89</v>
      </c>
      <c r="J13" s="11">
        <f t="shared" si="1"/>
        <v>0</v>
      </c>
      <c r="K13" s="11">
        <f t="shared" si="2"/>
        <v>0</v>
      </c>
      <c r="L13" s="11">
        <f t="shared" si="3"/>
        <v>2286.9087402082641</v>
      </c>
      <c r="M13" s="10">
        <f t="shared" si="4"/>
        <v>174.07407407407408</v>
      </c>
      <c r="N13" s="11">
        <f t="shared" si="5"/>
        <v>174.07407407407408</v>
      </c>
      <c r="O13" s="11">
        <f t="shared" si="6"/>
        <v>87.037037037037038</v>
      </c>
      <c r="P13" s="145">
        <f>J13*P5+P12</f>
        <v>0</v>
      </c>
      <c r="Q13" s="10">
        <f t="shared" si="7"/>
        <v>21268.091145217477</v>
      </c>
      <c r="R13" s="11">
        <f>M13*R5+R12</f>
        <v>1252.7777777777781</v>
      </c>
      <c r="S13" s="11">
        <f>N13*S5+S12</f>
        <v>1433.2407407407409</v>
      </c>
      <c r="T13" s="11">
        <f>O13*T5+T12</f>
        <v>438.47222222222223</v>
      </c>
      <c r="U13" s="132">
        <f t="shared" si="8"/>
        <v>-21268.091145217477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1" t="s">
        <v>116</v>
      </c>
      <c r="B14" s="122">
        <v>3175</v>
      </c>
      <c r="C14" s="122">
        <f t="shared" si="0"/>
        <v>25</v>
      </c>
      <c r="D14" s="158">
        <v>0</v>
      </c>
      <c r="E14" s="159">
        <v>0</v>
      </c>
      <c r="F14" s="167">
        <v>3230.0327614800599</v>
      </c>
      <c r="G14" s="159">
        <v>234</v>
      </c>
      <c r="H14" s="159">
        <v>232</v>
      </c>
      <c r="I14" s="160">
        <v>117</v>
      </c>
      <c r="J14" s="11">
        <f t="shared" si="1"/>
        <v>0</v>
      </c>
      <c r="K14" s="11">
        <f t="shared" si="2"/>
        <v>0</v>
      </c>
      <c r="L14" s="11">
        <f t="shared" si="3"/>
        <v>2583.5902407061944</v>
      </c>
      <c r="M14" s="10">
        <f t="shared" si="4"/>
        <v>190.74074074074073</v>
      </c>
      <c r="N14" s="11">
        <f t="shared" si="5"/>
        <v>189.81481481481481</v>
      </c>
      <c r="O14" s="11">
        <f t="shared" si="6"/>
        <v>95.370370370370367</v>
      </c>
      <c r="P14" s="145">
        <f>J14*P5+P13</f>
        <v>0</v>
      </c>
      <c r="Q14" s="10">
        <f t="shared" si="7"/>
        <v>24141.271075729848</v>
      </c>
      <c r="R14" s="11">
        <f>M14*R5+R13</f>
        <v>1443.5185185185187</v>
      </c>
      <c r="S14" s="11">
        <f>N14*S5+S13</f>
        <v>1651.5277777777778</v>
      </c>
      <c r="T14" s="11">
        <f>O14*T5+T13</f>
        <v>505.23148148148147</v>
      </c>
      <c r="U14" s="132">
        <f t="shared" si="8"/>
        <v>-24141.271075729848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1" t="s">
        <v>117</v>
      </c>
      <c r="B15" s="122">
        <v>3200</v>
      </c>
      <c r="C15" s="122">
        <f t="shared" si="0"/>
        <v>25</v>
      </c>
      <c r="D15" s="158">
        <v>0</v>
      </c>
      <c r="E15" s="159">
        <v>0</v>
      </c>
      <c r="F15" s="167">
        <v>4186.5460373771703</v>
      </c>
      <c r="G15" s="159">
        <v>240</v>
      </c>
      <c r="H15" s="159">
        <v>238</v>
      </c>
      <c r="I15" s="160">
        <v>120</v>
      </c>
      <c r="J15" s="11">
        <f t="shared" si="1"/>
        <v>0</v>
      </c>
      <c r="K15" s="11">
        <f t="shared" si="2"/>
        <v>0</v>
      </c>
      <c r="L15" s="11">
        <f t="shared" si="3"/>
        <v>3433.601295767236</v>
      </c>
      <c r="M15" s="10">
        <f t="shared" si="4"/>
        <v>219.44444444444446</v>
      </c>
      <c r="N15" s="11">
        <f t="shared" si="5"/>
        <v>217.59259259259258</v>
      </c>
      <c r="O15" s="11">
        <f t="shared" si="6"/>
        <v>109.72222222222223</v>
      </c>
      <c r="P15" s="145">
        <f>J15*P5+P14</f>
        <v>0</v>
      </c>
      <c r="Q15" s="10">
        <f t="shared" si="7"/>
        <v>28024.476399142597</v>
      </c>
      <c r="R15" s="11">
        <f>M15*R5+R14</f>
        <v>1662.962962962963</v>
      </c>
      <c r="S15" s="11">
        <f>N15*S5+S14</f>
        <v>1901.7592592592594</v>
      </c>
      <c r="T15" s="11">
        <f>O15*T5+T14</f>
        <v>582.03703703703707</v>
      </c>
      <c r="U15" s="132">
        <f t="shared" si="8"/>
        <v>-28024.476399142597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3" t="s">
        <v>118</v>
      </c>
      <c r="B16" s="134">
        <v>3225</v>
      </c>
      <c r="C16" s="134">
        <f t="shared" si="0"/>
        <v>25</v>
      </c>
      <c r="D16" s="161">
        <v>0</v>
      </c>
      <c r="E16" s="162">
        <v>0</v>
      </c>
      <c r="F16" s="168">
        <v>3609.5080598054001</v>
      </c>
      <c r="G16" s="162">
        <v>266</v>
      </c>
      <c r="H16" s="162">
        <v>266</v>
      </c>
      <c r="I16" s="163">
        <v>133</v>
      </c>
      <c r="J16" s="135">
        <f t="shared" si="1"/>
        <v>0</v>
      </c>
      <c r="K16" s="135">
        <f t="shared" si="2"/>
        <v>0</v>
      </c>
      <c r="L16" s="135">
        <f t="shared" si="3"/>
        <v>3609.28430425119</v>
      </c>
      <c r="M16" s="136">
        <f t="shared" si="4"/>
        <v>234.25925925925927</v>
      </c>
      <c r="N16" s="135">
        <f t="shared" si="5"/>
        <v>233.33333333333334</v>
      </c>
      <c r="O16" s="135">
        <f t="shared" si="6"/>
        <v>117.12962962962963</v>
      </c>
      <c r="P16" s="146">
        <f>J16*P5+P15</f>
        <v>0</v>
      </c>
      <c r="Q16" s="136">
        <f t="shared" si="7"/>
        <v>32098.17668686399</v>
      </c>
      <c r="R16" s="135">
        <f>M16*R5+R15</f>
        <v>1897.2222222222224</v>
      </c>
      <c r="S16" s="135">
        <f>N16*S5+S15</f>
        <v>2170.0925925925926</v>
      </c>
      <c r="T16" s="135">
        <f>O16*T5+T15</f>
        <v>664.02777777777783</v>
      </c>
      <c r="U16" s="137">
        <f t="shared" si="8"/>
        <v>-32098.17668686399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6" t="s">
        <v>119</v>
      </c>
      <c r="B17" s="138">
        <v>3250</v>
      </c>
      <c r="C17" s="138">
        <f t="shared" si="0"/>
        <v>25</v>
      </c>
      <c r="D17" s="164">
        <v>0</v>
      </c>
      <c r="E17" s="165">
        <v>0</v>
      </c>
      <c r="F17" s="169">
        <v>3253.67654312696</v>
      </c>
      <c r="G17" s="165">
        <v>218</v>
      </c>
      <c r="H17" s="165">
        <v>216</v>
      </c>
      <c r="I17" s="166">
        <v>109</v>
      </c>
      <c r="J17" s="129">
        <f t="shared" si="1"/>
        <v>0</v>
      </c>
      <c r="K17" s="129">
        <f t="shared" si="2"/>
        <v>0</v>
      </c>
      <c r="L17" s="129">
        <f t="shared" si="3"/>
        <v>3177.4002791353523</v>
      </c>
      <c r="M17" s="128">
        <f t="shared" si="4"/>
        <v>224.07407407407408</v>
      </c>
      <c r="N17" s="129">
        <f t="shared" si="5"/>
        <v>223.14814814814815</v>
      </c>
      <c r="O17" s="129">
        <f t="shared" si="6"/>
        <v>112.03703703703704</v>
      </c>
      <c r="P17" s="147">
        <f>J17*P5+P16</f>
        <v>0</v>
      </c>
      <c r="Q17" s="128">
        <f t="shared" si="7"/>
        <v>35651.119165412812</v>
      </c>
      <c r="R17" s="129">
        <f>M17*R5+R16</f>
        <v>2121.2962962962965</v>
      </c>
      <c r="S17" s="129">
        <f>N17*S5+S16</f>
        <v>2426.712962962963</v>
      </c>
      <c r="T17" s="129">
        <f>O17*T5+T16</f>
        <v>742.4537037037037</v>
      </c>
      <c r="U17" s="132">
        <f t="shared" si="8"/>
        <v>-35651.119165412812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1" t="s">
        <v>120</v>
      </c>
      <c r="B18" s="122">
        <v>3275</v>
      </c>
      <c r="C18" s="122">
        <f t="shared" si="0"/>
        <v>25</v>
      </c>
      <c r="D18" s="158">
        <v>0</v>
      </c>
      <c r="E18" s="159">
        <v>0</v>
      </c>
      <c r="F18" s="167">
        <v>3457.8880997106598</v>
      </c>
      <c r="G18" s="159">
        <v>226</v>
      </c>
      <c r="H18" s="159">
        <v>224</v>
      </c>
      <c r="I18" s="160">
        <v>113</v>
      </c>
      <c r="J18" s="11">
        <f t="shared" si="1"/>
        <v>0</v>
      </c>
      <c r="K18" s="11">
        <f t="shared" si="2"/>
        <v>0</v>
      </c>
      <c r="L18" s="11">
        <f t="shared" si="3"/>
        <v>3107.2058531655648</v>
      </c>
      <c r="M18" s="10">
        <f t="shared" si="4"/>
        <v>205.55555555555554</v>
      </c>
      <c r="N18" s="11">
        <f t="shared" si="5"/>
        <v>203.7037037037037</v>
      </c>
      <c r="O18" s="11">
        <f t="shared" si="6"/>
        <v>102.77777777777777</v>
      </c>
      <c r="P18" s="145">
        <f>J18*P5+P17</f>
        <v>0</v>
      </c>
      <c r="Q18" s="10">
        <f t="shared" si="7"/>
        <v>39152.37185224014</v>
      </c>
      <c r="R18" s="11">
        <f>M18*R5+R17</f>
        <v>2326.8518518518522</v>
      </c>
      <c r="S18" s="11">
        <f>N18*S5+S17</f>
        <v>2660.9722222222222</v>
      </c>
      <c r="T18" s="11">
        <f>O18*T5+T17</f>
        <v>814.39814814814815</v>
      </c>
      <c r="U18" s="132">
        <f t="shared" si="8"/>
        <v>-39152.37185224014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1" t="s">
        <v>121</v>
      </c>
      <c r="B19" s="122">
        <v>3300</v>
      </c>
      <c r="C19" s="122">
        <f t="shared" si="0"/>
        <v>25</v>
      </c>
      <c r="D19" s="158">
        <v>0</v>
      </c>
      <c r="E19" s="159">
        <v>0</v>
      </c>
      <c r="F19" s="167">
        <v>2904.8905995822902</v>
      </c>
      <c r="G19" s="159">
        <v>208</v>
      </c>
      <c r="H19" s="159">
        <v>208</v>
      </c>
      <c r="I19" s="160">
        <v>104</v>
      </c>
      <c r="J19" s="11">
        <f t="shared" si="1"/>
        <v>0</v>
      </c>
      <c r="K19" s="11">
        <f t="shared" si="2"/>
        <v>0</v>
      </c>
      <c r="L19" s="11">
        <f t="shared" si="3"/>
        <v>2945.7308793022917</v>
      </c>
      <c r="M19" s="10">
        <f t="shared" si="4"/>
        <v>200.92592592592592</v>
      </c>
      <c r="N19" s="11">
        <f t="shared" si="5"/>
        <v>200</v>
      </c>
      <c r="O19" s="11">
        <f t="shared" si="6"/>
        <v>100.46296296296296</v>
      </c>
      <c r="P19" s="145">
        <f>J19*P5+P18</f>
        <v>0</v>
      </c>
      <c r="Q19" s="10">
        <f t="shared" si="7"/>
        <v>42459.130358775408</v>
      </c>
      <c r="R19" s="11">
        <f>M19*R5+R18</f>
        <v>2527.7777777777783</v>
      </c>
      <c r="S19" s="11">
        <f>N19*S5+S18</f>
        <v>2890.9722222222222</v>
      </c>
      <c r="T19" s="11">
        <f>O19*T5+T18</f>
        <v>884.72222222222217</v>
      </c>
      <c r="U19" s="132">
        <f t="shared" si="8"/>
        <v>-42459.130358775408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1" t="s">
        <v>122</v>
      </c>
      <c r="B20" s="122">
        <v>3325</v>
      </c>
      <c r="C20" s="122">
        <f t="shared" si="0"/>
        <v>25</v>
      </c>
      <c r="D20" s="158">
        <v>0</v>
      </c>
      <c r="E20" s="159">
        <v>0</v>
      </c>
      <c r="F20" s="167">
        <v>2421.3582911237299</v>
      </c>
      <c r="G20" s="159">
        <v>174</v>
      </c>
      <c r="H20" s="159">
        <v>174</v>
      </c>
      <c r="I20" s="160">
        <v>87</v>
      </c>
      <c r="J20" s="11">
        <f t="shared" si="1"/>
        <v>0</v>
      </c>
      <c r="K20" s="11">
        <f t="shared" si="2"/>
        <v>0</v>
      </c>
      <c r="L20" s="11">
        <f t="shared" si="3"/>
        <v>2465.8559679194536</v>
      </c>
      <c r="M20" s="10">
        <f t="shared" si="4"/>
        <v>176.85185185185185</v>
      </c>
      <c r="N20" s="11">
        <f t="shared" si="5"/>
        <v>176.85185185185185</v>
      </c>
      <c r="O20" s="11">
        <f t="shared" si="6"/>
        <v>88.425925925925924</v>
      </c>
      <c r="P20" s="145">
        <f>J20*P5+P19</f>
        <v>0</v>
      </c>
      <c r="Q20" s="10">
        <f t="shared" si="7"/>
        <v>45209.853096452505</v>
      </c>
      <c r="R20" s="11">
        <f>M20*R5+R19</f>
        <v>2704.62962962963</v>
      </c>
      <c r="S20" s="11">
        <f>N20*S5+S19</f>
        <v>3094.3518518518517</v>
      </c>
      <c r="T20" s="11">
        <f>O20*T5+T19</f>
        <v>946.62037037037032</v>
      </c>
      <c r="U20" s="132">
        <f t="shared" si="8"/>
        <v>-45209.853096452505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33" t="s">
        <v>123</v>
      </c>
      <c r="B21" s="134">
        <v>3350</v>
      </c>
      <c r="C21" s="134">
        <f t="shared" si="0"/>
        <v>25</v>
      </c>
      <c r="D21" s="161">
        <v>0</v>
      </c>
      <c r="E21" s="162">
        <v>0</v>
      </c>
      <c r="F21" s="168">
        <v>3213.7860914123298</v>
      </c>
      <c r="G21" s="162">
        <v>234</v>
      </c>
      <c r="H21" s="162">
        <v>234</v>
      </c>
      <c r="I21" s="163">
        <v>117</v>
      </c>
      <c r="J21" s="135">
        <f t="shared" si="1"/>
        <v>0</v>
      </c>
      <c r="K21" s="135">
        <f t="shared" si="2"/>
        <v>0</v>
      </c>
      <c r="L21" s="135">
        <f t="shared" si="3"/>
        <v>2608.8631400629906</v>
      </c>
      <c r="M21" s="136">
        <f t="shared" si="4"/>
        <v>188.88888888888889</v>
      </c>
      <c r="N21" s="135">
        <f t="shared" si="5"/>
        <v>188.88888888888889</v>
      </c>
      <c r="O21" s="135">
        <f t="shared" si="6"/>
        <v>94.444444444444443</v>
      </c>
      <c r="P21" s="146">
        <f>J21*P5+P20</f>
        <v>0</v>
      </c>
      <c r="Q21" s="136">
        <f t="shared" si="7"/>
        <v>48116.765354864576</v>
      </c>
      <c r="R21" s="135">
        <f>M21*R5+R20</f>
        <v>2893.5185185185187</v>
      </c>
      <c r="S21" s="135">
        <f>N21*S5+S20</f>
        <v>3311.5740740740739</v>
      </c>
      <c r="T21" s="135">
        <f>O21*T5+T20</f>
        <v>1012.7314814814814</v>
      </c>
      <c r="U21" s="137">
        <f t="shared" si="8"/>
        <v>-48116.765354864576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9" t="s">
        <v>124</v>
      </c>
      <c r="B22" s="140">
        <v>3364.42</v>
      </c>
      <c r="C22" s="140">
        <f t="shared" si="0"/>
        <v>14.420000000000073</v>
      </c>
      <c r="D22" s="170">
        <v>0</v>
      </c>
      <c r="E22" s="171">
        <v>0</v>
      </c>
      <c r="F22" s="172">
        <v>3860.5184298147401</v>
      </c>
      <c r="G22" s="171">
        <v>220</v>
      </c>
      <c r="H22" s="171">
        <v>218</v>
      </c>
      <c r="I22" s="173">
        <v>110</v>
      </c>
      <c r="J22" s="141">
        <f t="shared" si="1"/>
        <v>0</v>
      </c>
      <c r="K22" s="141">
        <f t="shared" si="2"/>
        <v>0</v>
      </c>
      <c r="L22" s="141">
        <f t="shared" si="3"/>
        <v>1889.101318446201</v>
      </c>
      <c r="M22" s="142">
        <f t="shared" si="4"/>
        <v>121.23481481481542</v>
      </c>
      <c r="N22" s="141">
        <f t="shared" si="5"/>
        <v>120.70074074074135</v>
      </c>
      <c r="O22" s="141">
        <f t="shared" si="6"/>
        <v>60.617407407407711</v>
      </c>
      <c r="P22" s="148">
        <f>J22*P5+P21</f>
        <v>0</v>
      </c>
      <c r="Q22" s="142">
        <f t="shared" si="7"/>
        <v>50251.59445662603</v>
      </c>
      <c r="R22" s="141">
        <f>M22*R5+R21</f>
        <v>3014.753333333334</v>
      </c>
      <c r="S22" s="141">
        <f>N22*S5+S21</f>
        <v>3450.3799259259263</v>
      </c>
      <c r="T22" s="141">
        <f>O22*T5+T21</f>
        <v>1055.1636666666668</v>
      </c>
      <c r="U22" s="137">
        <f t="shared" si="8"/>
        <v>-50251.59445662603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 t="s">
        <v>139</v>
      </c>
      <c r="I24" s="12"/>
      <c r="J24" s="13">
        <f>SUM(J7:J23)</f>
        <v>0</v>
      </c>
      <c r="K24" s="13">
        <f t="shared" ref="K24:O24" si="9">SUM(K7:K23)</f>
        <v>0</v>
      </c>
      <c r="L24" s="13">
        <f t="shared" si="9"/>
        <v>44706.819157893413</v>
      </c>
      <c r="M24" s="13">
        <f t="shared" si="9"/>
        <v>3014.753333333334</v>
      </c>
      <c r="N24" s="13">
        <f t="shared" si="9"/>
        <v>3000.3303703703705</v>
      </c>
      <c r="O24" s="13">
        <f t="shared" si="9"/>
        <v>1507.376666666667</v>
      </c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74" t="s">
        <v>92</v>
      </c>
      <c r="E1" s="175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76" t="s">
        <v>10</v>
      </c>
      <c r="C17" s="176"/>
      <c r="D17" s="177">
        <f>D16+E16</f>
        <v>0</v>
      </c>
      <c r="E17" s="178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Marley &amp; WB RAB Stage 1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2020-04-27T21:56:35Z</dcterms:modified>
</cp:coreProperties>
</file>