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1C862F58-9626-4489-81B0-879F0F5022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VV &amp; CTH TS RAB Stage 4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C8" i="5" l="1"/>
  <c r="M8" i="5" s="1"/>
  <c r="L8" i="5"/>
  <c r="N8" i="5"/>
  <c r="C9" i="5"/>
  <c r="O9" i="5"/>
  <c r="C10" i="5"/>
  <c r="C11" i="5"/>
  <c r="J11" i="5" s="1"/>
  <c r="C12" i="5"/>
  <c r="J12" i="5"/>
  <c r="C13" i="5"/>
  <c r="J13" i="5" s="1"/>
  <c r="C14" i="5"/>
  <c r="C15" i="5"/>
  <c r="M15" i="5" s="1"/>
  <c r="K15" i="5"/>
  <c r="L15" i="5"/>
  <c r="C16" i="5"/>
  <c r="M16" i="5" s="1"/>
  <c r="C17" i="5"/>
  <c r="O17" i="5" s="1"/>
  <c r="C18" i="5"/>
  <c r="C19" i="5"/>
  <c r="J19" i="5"/>
  <c r="C20" i="5"/>
  <c r="C21" i="5"/>
  <c r="J21" i="5"/>
  <c r="K21" i="5"/>
  <c r="L21" i="5"/>
  <c r="C22" i="5"/>
  <c r="K22" i="5" s="1"/>
  <c r="N22" i="5"/>
  <c r="L16" i="5" l="1"/>
  <c r="L13" i="5"/>
  <c r="K16" i="5"/>
  <c r="K13" i="5"/>
  <c r="J16" i="5"/>
  <c r="O8" i="5"/>
  <c r="T8" i="5" s="1"/>
  <c r="T9" i="5" s="1"/>
  <c r="O14" i="5"/>
  <c r="M14" i="5"/>
  <c r="L19" i="5"/>
  <c r="M19" i="5"/>
  <c r="J15" i="5"/>
  <c r="S8" i="5"/>
  <c r="M20" i="5"/>
  <c r="K10" i="5"/>
  <c r="M10" i="5"/>
  <c r="L11" i="5"/>
  <c r="M11" i="5"/>
  <c r="N21" i="5"/>
  <c r="M21" i="5"/>
  <c r="N14" i="5"/>
  <c r="L20" i="5"/>
  <c r="K8" i="5"/>
  <c r="M12" i="5"/>
  <c r="K18" i="5"/>
  <c r="M18" i="5"/>
  <c r="L22" i="5"/>
  <c r="J17" i="5"/>
  <c r="M17" i="5"/>
  <c r="O15" i="5"/>
  <c r="N13" i="5"/>
  <c r="M13" i="5"/>
  <c r="K20" i="5"/>
  <c r="O16" i="5"/>
  <c r="N15" i="5"/>
  <c r="L14" i="5"/>
  <c r="L12" i="5"/>
  <c r="J9" i="5"/>
  <c r="M9" i="5"/>
  <c r="J8" i="5"/>
  <c r="O22" i="5"/>
  <c r="M22" i="5"/>
  <c r="J20" i="5"/>
  <c r="N16" i="5"/>
  <c r="K14" i="5"/>
  <c r="K12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K19" i="5"/>
  <c r="J18" i="5"/>
  <c r="K11" i="5"/>
  <c r="J10" i="5"/>
  <c r="O10" i="5"/>
  <c r="N9" i="5"/>
  <c r="N17" i="5"/>
  <c r="J22" i="5"/>
  <c r="O19" i="5"/>
  <c r="N18" i="5"/>
  <c r="J14" i="5"/>
  <c r="O11" i="5"/>
  <c r="N10" i="5"/>
  <c r="L17" i="5"/>
  <c r="O12" i="5"/>
  <c r="N11" i="5"/>
  <c r="L9" i="5"/>
  <c r="O18" i="5"/>
  <c r="O13" i="5"/>
  <c r="N12" i="5"/>
  <c r="L10" i="5"/>
  <c r="K9" i="5"/>
  <c r="O20" i="5"/>
  <c r="N19" i="5"/>
  <c r="O21" i="5"/>
  <c r="N20" i="5"/>
  <c r="L18" i="5"/>
  <c r="K17" i="5"/>
  <c r="B29" i="1"/>
  <c r="Q8" i="5" l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O24" i="5"/>
  <c r="M24" i="5"/>
  <c r="L24" i="5"/>
  <c r="K24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J24" i="5"/>
  <c r="P8" i="5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N24" i="5"/>
  <c r="T10" i="5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<sst xmlns="http://schemas.openxmlformats.org/spreadsheetml/2006/main" count="291" uniqueCount="141">
  <si>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</si>
  <si>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</si>
  <si>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</si>
  <si>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</si>
  <si>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</si>
  <si>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</si>
  <si>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</si>
  <si>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</si>
  <si>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</si>
  <si>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</si>
  <si>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</si>
  <si>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</si>
  <si>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</si>
  <si>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</si>
  <si>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</si>
  <si>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</si>
  <si>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</si>
  <si>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</si>
  <si>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</si>
  <si>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</si>
  <si>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</si>
  <si>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</si>
  <si>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</si>
  <si>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</si>
  <si>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</si>
  <si>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</si>
  <si>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</si>
  <si>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</si>
  <si>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</si>
  <si>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</si>
  <si>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</si>
  <si>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</si>
  <si>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</si>
  <si>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</si>
  <si>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</si>
  <si>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</si>
  <si>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</si>
  <si>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</si>
  <si>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</si>
  <si>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</si>
  <si>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</si>
  <si>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</si>
  <si>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</si>
  <si>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</si>
  <si>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</si>
  <si>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</si>
  <si>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</si>
  <si>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</si>
  <si>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</si>
  <si>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</si>
  <si>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</si>
  <si>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</si>
  <si>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</si>
  <si>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</si>
  <si>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</si>
  <si>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</si>
  <si>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</si>
  <si>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</si>
  <si>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</si>
  <si>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</si>
  <si>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</si>
  <si>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</si>
  <si>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</si>
  <si>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</si>
  <si>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</si>
  <si>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</si>
  <si>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</si>
  <si>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</si>
  <si>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</si>
  <si>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</si>
  <si>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</si>
  <si>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</si>
  <si>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</si>
  <si>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</si>
  <si>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</si>
  <si>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</si>
  <si>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</si>
  <si>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</si>
  <si>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</si>
  <si>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</si>
  <si>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</si>
  <si>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</si>
  <si>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</si>
  <si>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</si>
  <si>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</si>
  <si>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</si>
  <si>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</si>
  <si>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</si>
  <si>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</si>
  <si>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</si>
  <si>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</si>
  <si>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</si>
  <si>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</si>
  <si>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</si>
  <si>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</si>
  <si>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</si>
  <si>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</si>
  <si>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</si>
  <si>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</si>
  <si>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</si>
  <si>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</si>
  <si>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</si>
  <si>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</si>
  <si>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</si>
  <si>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</si>
  <si>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</si>
  <si>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</si>
  <si>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</si>
  <si>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</si>
  <si>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10+00</t>
  </si>
  <si>
    <t>10+25</t>
  </si>
  <si>
    <t>10+50</t>
  </si>
  <si>
    <t>10+75</t>
  </si>
  <si>
    <t>11+00</t>
  </si>
  <si>
    <t>11+25</t>
  </si>
  <si>
    <t>11+50</t>
  </si>
  <si>
    <t>11+75</t>
  </si>
  <si>
    <t>12+00</t>
  </si>
  <si>
    <t>12+25</t>
  </si>
  <si>
    <t>12+50</t>
  </si>
  <si>
    <t>12+75</t>
  </si>
  <si>
    <t>13+00</t>
  </si>
  <si>
    <t>13+25</t>
  </si>
  <si>
    <t>13+50</t>
  </si>
  <si>
    <t>13+64.42</t>
  </si>
  <si>
    <t>Unusable</t>
  </si>
  <si>
    <t xml:space="preserve">Pavement 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</si>
  <si>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</si>
  <si>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</si>
  <si>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</si>
  <si>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</si>
  <si>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</si>
  <si>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</si>
  <si>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</si>
  <si>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Stage 4 -- RAB CTH VV &amp; CTH TS</t>
  </si>
  <si>
    <t>Note 9</t>
  </si>
  <si>
    <t>Mass</t>
  </si>
  <si>
    <t>Ordinate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</si>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</sst>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 wrapText="1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3F2E-28BF-4FA4-AA68-70ACDFD6EB9B}">
  <dimension ref="A1:AG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14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134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50"/>
      <c r="U2" s="88"/>
      <c r="V2" s="126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125</v>
      </c>
      <c r="F3" s="123"/>
      <c r="G3" s="97" t="s">
        <v>128</v>
      </c>
      <c r="H3" s="97" t="s">
        <v>129</v>
      </c>
      <c r="I3" s="95"/>
      <c r="J3" s="96"/>
      <c r="K3" s="97" t="s">
        <v>125</v>
      </c>
      <c r="L3" s="97"/>
      <c r="M3" s="97" t="s">
        <v>128</v>
      </c>
      <c r="N3" s="97" t="s">
        <v>129</v>
      </c>
      <c r="O3" s="98"/>
      <c r="P3" s="93"/>
      <c r="Q3" s="123" t="s">
        <v>67</v>
      </c>
      <c r="R3" s="123" t="s">
        <v>129</v>
      </c>
      <c r="S3" s="123" t="s">
        <v>132</v>
      </c>
      <c r="T3" s="151" t="s">
        <v>15</v>
      </c>
      <c r="U3" s="114" t="s">
        <v>136</v>
      </c>
      <c r="V3" s="126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3" t="s">
        <v>126</v>
      </c>
      <c r="F4" s="123" t="s">
        <v>19</v>
      </c>
      <c r="G4" s="123" t="s">
        <v>130</v>
      </c>
      <c r="H4" s="123" t="s">
        <v>131</v>
      </c>
      <c r="I4" s="95" t="s">
        <v>22</v>
      </c>
      <c r="J4" s="93" t="s">
        <v>17</v>
      </c>
      <c r="K4" s="123" t="s">
        <v>126</v>
      </c>
      <c r="L4" s="123" t="s">
        <v>19</v>
      </c>
      <c r="M4" s="123" t="s">
        <v>130</v>
      </c>
      <c r="N4" s="123" t="s">
        <v>131</v>
      </c>
      <c r="O4" s="95" t="s">
        <v>22</v>
      </c>
      <c r="P4" s="93" t="s">
        <v>17</v>
      </c>
      <c r="Q4" s="123" t="s">
        <v>19</v>
      </c>
      <c r="R4" s="123" t="s">
        <v>138</v>
      </c>
      <c r="S4" s="123" t="s">
        <v>133</v>
      </c>
      <c r="T4" s="151" t="s">
        <v>23</v>
      </c>
      <c r="U4" s="115" t="s">
        <v>137</v>
      </c>
      <c r="V4" s="126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127</v>
      </c>
      <c r="F5" s="124"/>
      <c r="G5" s="123" t="s">
        <v>127</v>
      </c>
      <c r="H5" s="124"/>
      <c r="I5" s="103"/>
      <c r="J5" s="93"/>
      <c r="K5" s="123" t="s">
        <v>127</v>
      </c>
      <c r="L5" s="124"/>
      <c r="M5" s="123" t="s">
        <v>127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52" t="s">
        <v>135</v>
      </c>
      <c r="U6" s="116" t="s">
        <v>140</v>
      </c>
      <c r="V6" s="126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7" t="s">
        <v>109</v>
      </c>
      <c r="B7" s="128">
        <v>1000</v>
      </c>
      <c r="C7" s="128">
        <v>0</v>
      </c>
      <c r="D7" s="153">
        <v>0</v>
      </c>
      <c r="E7" s="154">
        <v>0</v>
      </c>
      <c r="F7" s="154">
        <v>643.80845625034999</v>
      </c>
      <c r="G7" s="154">
        <v>0</v>
      </c>
      <c r="H7" s="154">
        <v>0</v>
      </c>
      <c r="I7" s="155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42">
        <v>0</v>
      </c>
      <c r="Q7" s="129">
        <v>0</v>
      </c>
      <c r="R7" s="129">
        <v>0</v>
      </c>
      <c r="S7" s="129">
        <v>0</v>
      </c>
      <c r="T7" s="130">
        <v>0</v>
      </c>
      <c r="U7" s="131">
        <v>0</v>
      </c>
      <c r="V7" s="11"/>
    </row>
    <row r="8" spans="1:33" ht="12.75" customHeight="1" x14ac:dyDescent="0.2">
      <c r="A8" s="132" t="s">
        <v>110</v>
      </c>
      <c r="B8" s="121">
        <v>1024.99999999997</v>
      </c>
      <c r="C8" s="121">
        <f t="shared" ref="C8:C22" si="0">B8-B7</f>
        <v>24.999999999969987</v>
      </c>
      <c r="D8" s="156">
        <v>0</v>
      </c>
      <c r="E8" s="157">
        <v>0</v>
      </c>
      <c r="F8" s="157">
        <v>862.30191365962105</v>
      </c>
      <c r="G8" s="157">
        <v>0</v>
      </c>
      <c r="H8" s="157">
        <v>0</v>
      </c>
      <c r="I8" s="158">
        <v>0</v>
      </c>
      <c r="J8" s="10">
        <f t="shared" ref="J8:J22" si="1">AVERAGE(D7:D8)*(C8)/27</f>
        <v>0</v>
      </c>
      <c r="K8" s="10">
        <f t="shared" ref="K8:K22" si="2">AVERAGE(E7:E8)*(C8)/27</f>
        <v>0</v>
      </c>
      <c r="L8" s="10">
        <f t="shared" ref="L8:L22" si="3">AVERAGE(F7:F8)*(C8)/27</f>
        <v>697.27331940192732</v>
      </c>
      <c r="M8" s="10">
        <f t="shared" ref="M8:M22" si="4">AVERAGE(G7:G8)*(C8)/27</f>
        <v>0</v>
      </c>
      <c r="N8" s="10">
        <f t="shared" ref="N8:N22" si="5">AVERAGE(H7:H8)*(C8)/27</f>
        <v>0</v>
      </c>
      <c r="O8" s="10">
        <f t="shared" ref="O8:O22" si="6">AVERAGE(I7:I8)*(C8)/27</f>
        <v>0</v>
      </c>
      <c r="P8" s="143">
        <f>J8*P5+P7</f>
        <v>0</v>
      </c>
      <c r="Q8" s="10">
        <f t="shared" ref="Q8:Q22" si="7">(L8-(N8*$S$5)-(O8*$T$5))*$Q$5+Q7</f>
        <v>871.59164925240918</v>
      </c>
      <c r="R8" s="10">
        <f>M8*R5+R7</f>
        <v>0</v>
      </c>
      <c r="S8" s="10">
        <f>N8*S5+S7</f>
        <v>0</v>
      </c>
      <c r="T8" s="11">
        <f>O8*T5+T7</f>
        <v>0</v>
      </c>
      <c r="U8" s="145">
        <f t="shared" ref="U8:U22" si="8">(J8-K8-(L8-(N8*$S$5)-(O8*$T$5))*$Q$5+U7)</f>
        <v>-871.59164925240918</v>
      </c>
      <c r="V8" s="125"/>
    </row>
    <row r="9" spans="1:33" ht="12.75" customHeight="1" x14ac:dyDescent="0.2">
      <c r="A9" s="132" t="s">
        <v>111</v>
      </c>
      <c r="B9" s="121">
        <v>1049.99999999997</v>
      </c>
      <c r="C9" s="121">
        <f t="shared" si="0"/>
        <v>25</v>
      </c>
      <c r="D9" s="156">
        <v>0</v>
      </c>
      <c r="E9" s="157">
        <v>0</v>
      </c>
      <c r="F9" s="157">
        <v>678.78633690480399</v>
      </c>
      <c r="G9" s="157">
        <v>0</v>
      </c>
      <c r="H9" s="157">
        <v>0</v>
      </c>
      <c r="I9" s="158">
        <v>0</v>
      </c>
      <c r="J9" s="10">
        <f t="shared" si="1"/>
        <v>0</v>
      </c>
      <c r="K9" s="10">
        <f t="shared" si="2"/>
        <v>0</v>
      </c>
      <c r="L9" s="10">
        <f t="shared" si="3"/>
        <v>713.46678266871527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3">
        <f>J9*P5+P8</f>
        <v>0</v>
      </c>
      <c r="Q9" s="10">
        <f t="shared" si="7"/>
        <v>1763.4251275883034</v>
      </c>
      <c r="R9" s="10">
        <f>M9*R5+R8</f>
        <v>0</v>
      </c>
      <c r="S9" s="10">
        <f>N9*S5+S8</f>
        <v>0</v>
      </c>
      <c r="T9" s="11">
        <f>O9*T5+T8</f>
        <v>0</v>
      </c>
      <c r="U9" s="145">
        <f t="shared" si="8"/>
        <v>-1763.4251275883034</v>
      </c>
      <c r="V9" s="125"/>
    </row>
    <row r="10" spans="1:33" ht="12.75" customHeight="1" thickBot="1" x14ac:dyDescent="0.25">
      <c r="A10" s="132" t="s">
        <v>112</v>
      </c>
      <c r="B10" s="122">
        <v>1074.99999999997</v>
      </c>
      <c r="C10" s="122">
        <f t="shared" si="0"/>
        <v>25</v>
      </c>
      <c r="D10" s="159">
        <v>0</v>
      </c>
      <c r="E10" s="160">
        <v>78</v>
      </c>
      <c r="F10" s="160">
        <v>457.664834738482</v>
      </c>
      <c r="G10" s="160">
        <v>0</v>
      </c>
      <c r="H10" s="160">
        <v>0</v>
      </c>
      <c r="I10" s="161">
        <v>0</v>
      </c>
      <c r="J10" s="11">
        <f t="shared" si="1"/>
        <v>0</v>
      </c>
      <c r="K10" s="11">
        <f t="shared" si="2"/>
        <v>36.111111111111114</v>
      </c>
      <c r="L10" s="11">
        <f t="shared" si="3"/>
        <v>526.1348016867064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4">
        <f>J10*P5+P9</f>
        <v>0</v>
      </c>
      <c r="Q10" s="10">
        <f t="shared" si="7"/>
        <v>2421.0936296966865</v>
      </c>
      <c r="R10" s="11">
        <f>M10*R5+R9</f>
        <v>0</v>
      </c>
      <c r="S10" s="11">
        <f>N10*S5+S9</f>
        <v>0</v>
      </c>
      <c r="T10" s="11">
        <f>O10*T5+T9</f>
        <v>0</v>
      </c>
      <c r="U10" s="145">
        <f t="shared" si="8"/>
        <v>-2457.2047408077974</v>
      </c>
      <c r="V10" s="125"/>
    </row>
    <row r="11" spans="1:33" ht="12.75" customHeight="1" thickBot="1" x14ac:dyDescent="0.25">
      <c r="A11" s="133" t="s">
        <v>113</v>
      </c>
      <c r="B11" s="134">
        <v>1099.99999999997</v>
      </c>
      <c r="C11" s="134">
        <f t="shared" si="0"/>
        <v>25</v>
      </c>
      <c r="D11" s="162">
        <v>0</v>
      </c>
      <c r="E11" s="163">
        <v>0</v>
      </c>
      <c r="F11" s="163">
        <v>732.20511139119299</v>
      </c>
      <c r="G11" s="163">
        <v>0</v>
      </c>
      <c r="H11" s="163">
        <v>0</v>
      </c>
      <c r="I11" s="164">
        <v>0</v>
      </c>
      <c r="J11" s="135">
        <f t="shared" si="1"/>
        <v>0</v>
      </c>
      <c r="K11" s="135">
        <f t="shared" si="2"/>
        <v>36.111111111111114</v>
      </c>
      <c r="L11" s="135">
        <f t="shared" si="3"/>
        <v>550.86571580077555</v>
      </c>
      <c r="M11" s="136">
        <f t="shared" si="4"/>
        <v>0</v>
      </c>
      <c r="N11" s="135">
        <f t="shared" si="5"/>
        <v>0</v>
      </c>
      <c r="O11" s="135">
        <f t="shared" si="6"/>
        <v>0</v>
      </c>
      <c r="P11" s="146">
        <f>J11*P5+P10</f>
        <v>0</v>
      </c>
      <c r="Q11" s="136">
        <f t="shared" si="7"/>
        <v>3109.6757744476558</v>
      </c>
      <c r="R11" s="135">
        <f>M11*R5+R10</f>
        <v>0</v>
      </c>
      <c r="S11" s="135">
        <f>N11*S5+S10</f>
        <v>0</v>
      </c>
      <c r="T11" s="135">
        <f>O11*T5+T10</f>
        <v>0</v>
      </c>
      <c r="U11" s="147">
        <f t="shared" si="8"/>
        <v>-3181.897996669878</v>
      </c>
      <c r="V11" s="125"/>
      <c r="W11" s="17" t="s">
        <v>36</v>
      </c>
      <c r="X11" s="18"/>
      <c r="Y11" s="19"/>
    </row>
    <row r="12" spans="1:33" ht="12.75" customHeight="1" x14ac:dyDescent="0.2">
      <c r="A12" s="127" t="s">
        <v>114</v>
      </c>
      <c r="B12" s="137">
        <v>1124.99999999997</v>
      </c>
      <c r="C12" s="137">
        <f t="shared" si="0"/>
        <v>25</v>
      </c>
      <c r="D12" s="165">
        <v>0</v>
      </c>
      <c r="E12" s="166">
        <v>0</v>
      </c>
      <c r="F12" s="166">
        <v>981.90834171342601</v>
      </c>
      <c r="G12" s="166">
        <v>0</v>
      </c>
      <c r="H12" s="166">
        <v>0</v>
      </c>
      <c r="I12" s="167">
        <v>0</v>
      </c>
      <c r="J12" s="130">
        <f t="shared" si="1"/>
        <v>0</v>
      </c>
      <c r="K12" s="130">
        <f t="shared" si="2"/>
        <v>0</v>
      </c>
      <c r="L12" s="130">
        <f t="shared" si="3"/>
        <v>793.57104310399029</v>
      </c>
      <c r="M12" s="129">
        <f t="shared" si="4"/>
        <v>0</v>
      </c>
      <c r="N12" s="130">
        <f t="shared" si="5"/>
        <v>0</v>
      </c>
      <c r="O12" s="130">
        <f t="shared" si="6"/>
        <v>0</v>
      </c>
      <c r="P12" s="148">
        <f>J12*P5+P11</f>
        <v>0</v>
      </c>
      <c r="Q12" s="129">
        <f t="shared" si="7"/>
        <v>4101.6395783276439</v>
      </c>
      <c r="R12" s="130">
        <f>M12*R5+R11</f>
        <v>0</v>
      </c>
      <c r="S12" s="130">
        <f>N12*S5+S11</f>
        <v>0</v>
      </c>
      <c r="T12" s="130">
        <f>O12*T5+T11</f>
        <v>0</v>
      </c>
      <c r="U12" s="145">
        <f t="shared" si="8"/>
        <v>-4173.8618005498656</v>
      </c>
      <c r="V12" s="125"/>
      <c r="W12" s="17" t="s">
        <v>37</v>
      </c>
      <c r="X12" s="20" t="s">
        <v>38</v>
      </c>
      <c r="Y12" s="20"/>
    </row>
    <row r="13" spans="1:33" ht="12.75" customHeight="1" x14ac:dyDescent="0.2">
      <c r="A13" s="132" t="s">
        <v>115</v>
      </c>
      <c r="B13" s="122">
        <v>1149.99999999997</v>
      </c>
      <c r="C13" s="122">
        <f t="shared" si="0"/>
        <v>25</v>
      </c>
      <c r="D13" s="159">
        <v>5.5287091527134201E-7</v>
      </c>
      <c r="E13" s="160">
        <v>0</v>
      </c>
      <c r="F13" s="168">
        <v>999.13901417762099</v>
      </c>
      <c r="G13" s="160">
        <v>0</v>
      </c>
      <c r="H13" s="160">
        <v>0</v>
      </c>
      <c r="I13" s="161">
        <v>0</v>
      </c>
      <c r="J13" s="11">
        <f t="shared" si="1"/>
        <v>2.5595875707006573E-7</v>
      </c>
      <c r="K13" s="11">
        <f t="shared" si="2"/>
        <v>0</v>
      </c>
      <c r="L13" s="11">
        <f t="shared" si="3"/>
        <v>917.15155365326257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4">
        <f>J13*P5+P12</f>
        <v>2.5595875707006573E-7</v>
      </c>
      <c r="Q13" s="10">
        <f t="shared" si="7"/>
        <v>5248.0790203942224</v>
      </c>
      <c r="R13" s="11">
        <f>M13*R5+R12</f>
        <v>0</v>
      </c>
      <c r="S13" s="11">
        <f>N13*S5+S12</f>
        <v>0</v>
      </c>
      <c r="T13" s="11">
        <f>O13*T5+T12</f>
        <v>0</v>
      </c>
      <c r="U13" s="145">
        <f t="shared" si="8"/>
        <v>-5320.301242360485</v>
      </c>
      <c r="V13" s="125"/>
      <c r="W13" s="21" t="s">
        <v>39</v>
      </c>
      <c r="X13" s="22" t="s">
        <v>40</v>
      </c>
      <c r="Y13" s="22"/>
    </row>
    <row r="14" spans="1:33" ht="12.75" customHeight="1" x14ac:dyDescent="0.2">
      <c r="A14" s="132" t="s">
        <v>116</v>
      </c>
      <c r="B14" s="122">
        <v>1174.99999999997</v>
      </c>
      <c r="C14" s="122">
        <f t="shared" si="0"/>
        <v>25</v>
      </c>
      <c r="D14" s="159">
        <v>0</v>
      </c>
      <c r="E14" s="160">
        <v>0</v>
      </c>
      <c r="F14" s="168">
        <v>920.95593001925204</v>
      </c>
      <c r="G14" s="160">
        <v>0</v>
      </c>
      <c r="H14" s="160">
        <v>0</v>
      </c>
      <c r="I14" s="161">
        <v>0</v>
      </c>
      <c r="J14" s="11">
        <f t="shared" si="1"/>
        <v>2.5595875707006573E-7</v>
      </c>
      <c r="K14" s="11">
        <f t="shared" si="2"/>
        <v>0</v>
      </c>
      <c r="L14" s="11">
        <f t="shared" si="3"/>
        <v>888.93284453558942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4">
        <f>J14*P5+P13</f>
        <v>5.1191751414013147E-7</v>
      </c>
      <c r="Q14" s="10">
        <f t="shared" si="7"/>
        <v>6359.2450760637093</v>
      </c>
      <c r="R14" s="11">
        <f>M14*R5+R13</f>
        <v>0</v>
      </c>
      <c r="S14" s="11">
        <f>N14*S5+S13</f>
        <v>0</v>
      </c>
      <c r="T14" s="11">
        <f>O14*T5+T13</f>
        <v>0</v>
      </c>
      <c r="U14" s="145">
        <f t="shared" si="8"/>
        <v>-6431.4672977740129</v>
      </c>
      <c r="V14" s="125"/>
      <c r="W14" s="21" t="s">
        <v>41</v>
      </c>
      <c r="X14" s="22" t="s">
        <v>42</v>
      </c>
      <c r="Y14" s="22"/>
    </row>
    <row r="15" spans="1:33" ht="12.75" customHeight="1" x14ac:dyDescent="0.2">
      <c r="A15" s="132" t="s">
        <v>117</v>
      </c>
      <c r="B15" s="122">
        <v>1199.99999999997</v>
      </c>
      <c r="C15" s="122">
        <f t="shared" si="0"/>
        <v>25</v>
      </c>
      <c r="D15" s="159">
        <v>14.768171627951199</v>
      </c>
      <c r="E15" s="160">
        <v>0</v>
      </c>
      <c r="F15" s="168">
        <v>797.70084035397497</v>
      </c>
      <c r="G15" s="160">
        <v>0</v>
      </c>
      <c r="H15" s="160">
        <v>0</v>
      </c>
      <c r="I15" s="161">
        <v>0</v>
      </c>
      <c r="J15" s="11">
        <f t="shared" si="1"/>
        <v>6.837116494421851</v>
      </c>
      <c r="K15" s="11">
        <f t="shared" si="2"/>
        <v>0</v>
      </c>
      <c r="L15" s="11">
        <f t="shared" si="3"/>
        <v>795.6744307283459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4">
        <f>J15*P5+P14</f>
        <v>6.8371170063393647</v>
      </c>
      <c r="Q15" s="10">
        <f t="shared" si="7"/>
        <v>7353.8381144741415</v>
      </c>
      <c r="R15" s="11">
        <f>M15*R5+R14</f>
        <v>0</v>
      </c>
      <c r="S15" s="11">
        <f>N15*S5+S14</f>
        <v>0</v>
      </c>
      <c r="T15" s="11">
        <f>O15*T5+T14</f>
        <v>0</v>
      </c>
      <c r="U15" s="145">
        <f t="shared" si="8"/>
        <v>-7419.2232196900231</v>
      </c>
      <c r="V15" s="125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3" t="s">
        <v>118</v>
      </c>
      <c r="B16" s="134">
        <v>1224.99999999997</v>
      </c>
      <c r="C16" s="134">
        <f t="shared" si="0"/>
        <v>25</v>
      </c>
      <c r="D16" s="162">
        <v>0</v>
      </c>
      <c r="E16" s="163">
        <v>0</v>
      </c>
      <c r="F16" s="169">
        <v>723.24033120101399</v>
      </c>
      <c r="G16" s="163">
        <v>0</v>
      </c>
      <c r="H16" s="163">
        <v>0</v>
      </c>
      <c r="I16" s="164">
        <v>0</v>
      </c>
      <c r="J16" s="135">
        <f t="shared" si="1"/>
        <v>6.837116494421851</v>
      </c>
      <c r="K16" s="135">
        <f t="shared" si="2"/>
        <v>0</v>
      </c>
      <c r="L16" s="135">
        <f t="shared" si="3"/>
        <v>704.13943127545792</v>
      </c>
      <c r="M16" s="136">
        <f t="shared" si="4"/>
        <v>0</v>
      </c>
      <c r="N16" s="135">
        <f t="shared" si="5"/>
        <v>0</v>
      </c>
      <c r="O16" s="135">
        <f t="shared" si="6"/>
        <v>0</v>
      </c>
      <c r="P16" s="146">
        <f>J16*P5+P15</f>
        <v>13.674233500761215</v>
      </c>
      <c r="Q16" s="136">
        <f t="shared" si="7"/>
        <v>8234.0124035684639</v>
      </c>
      <c r="R16" s="135">
        <f>M16*R5+R15</f>
        <v>0</v>
      </c>
      <c r="S16" s="135">
        <f>N16*S5+S15</f>
        <v>0</v>
      </c>
      <c r="T16" s="135">
        <f>O16*T5+T15</f>
        <v>0</v>
      </c>
      <c r="U16" s="147">
        <f t="shared" si="8"/>
        <v>-8292.5603922899245</v>
      </c>
      <c r="V16" s="125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7" t="s">
        <v>119</v>
      </c>
      <c r="B17" s="137">
        <v>1249.99999999997</v>
      </c>
      <c r="C17" s="137">
        <f t="shared" si="0"/>
        <v>25</v>
      </c>
      <c r="D17" s="165">
        <v>0</v>
      </c>
      <c r="E17" s="166">
        <v>72</v>
      </c>
      <c r="F17" s="170">
        <v>395.60944652728699</v>
      </c>
      <c r="G17" s="166">
        <v>0</v>
      </c>
      <c r="H17" s="166">
        <v>0</v>
      </c>
      <c r="I17" s="167">
        <v>0</v>
      </c>
      <c r="J17" s="130">
        <f t="shared" si="1"/>
        <v>0</v>
      </c>
      <c r="K17" s="130">
        <f t="shared" si="2"/>
        <v>33.333333333333336</v>
      </c>
      <c r="L17" s="130">
        <f t="shared" si="3"/>
        <v>517.98600820754677</v>
      </c>
      <c r="M17" s="129">
        <f t="shared" si="4"/>
        <v>0</v>
      </c>
      <c r="N17" s="130">
        <f t="shared" si="5"/>
        <v>0</v>
      </c>
      <c r="O17" s="130">
        <f t="shared" si="6"/>
        <v>0</v>
      </c>
      <c r="P17" s="148">
        <f>J17*P5+P16</f>
        <v>13.674233500761215</v>
      </c>
      <c r="Q17" s="129">
        <f t="shared" si="7"/>
        <v>8881.4949138278971</v>
      </c>
      <c r="R17" s="130">
        <f>M17*R5+R16</f>
        <v>0</v>
      </c>
      <c r="S17" s="130">
        <f>N17*S5+S16</f>
        <v>0</v>
      </c>
      <c r="T17" s="130">
        <f>O17*T5+T16</f>
        <v>0</v>
      </c>
      <c r="U17" s="145">
        <f t="shared" si="8"/>
        <v>-8973.3762358826916</v>
      </c>
      <c r="V17" s="125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2" t="s">
        <v>120</v>
      </c>
      <c r="B18" s="122">
        <v>1274.99999999997</v>
      </c>
      <c r="C18" s="122">
        <f t="shared" si="0"/>
        <v>25</v>
      </c>
      <c r="D18" s="159">
        <v>0</v>
      </c>
      <c r="E18" s="160">
        <v>0</v>
      </c>
      <c r="F18" s="168">
        <v>486.92390393172502</v>
      </c>
      <c r="G18" s="160">
        <v>0</v>
      </c>
      <c r="H18" s="160">
        <v>0</v>
      </c>
      <c r="I18" s="161">
        <v>0</v>
      </c>
      <c r="J18" s="11">
        <f t="shared" si="1"/>
        <v>0</v>
      </c>
      <c r="K18" s="11">
        <f t="shared" si="2"/>
        <v>33.333333333333336</v>
      </c>
      <c r="L18" s="11">
        <f t="shared" si="3"/>
        <v>408.58025484213516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4">
        <f>J18*P5+P17</f>
        <v>13.674233500761215</v>
      </c>
      <c r="Q18" s="10">
        <f t="shared" si="7"/>
        <v>9392.2202323805668</v>
      </c>
      <c r="R18" s="11">
        <f>M18*R5+R17</f>
        <v>0</v>
      </c>
      <c r="S18" s="11">
        <f>N18*S5+S17</f>
        <v>0</v>
      </c>
      <c r="T18" s="11">
        <f>O18*T5+T17</f>
        <v>0</v>
      </c>
      <c r="U18" s="145">
        <f t="shared" si="8"/>
        <v>-9517.4348877686934</v>
      </c>
      <c r="V18" s="125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2" t="s">
        <v>121</v>
      </c>
      <c r="B19" s="122">
        <v>1299.99999999997</v>
      </c>
      <c r="C19" s="122">
        <f t="shared" si="0"/>
        <v>25</v>
      </c>
      <c r="D19" s="159">
        <v>8.7923477003641906E-2</v>
      </c>
      <c r="E19" s="160">
        <v>0</v>
      </c>
      <c r="F19" s="168">
        <v>711.07567939156604</v>
      </c>
      <c r="G19" s="160">
        <v>0</v>
      </c>
      <c r="H19" s="160">
        <v>0</v>
      </c>
      <c r="I19" s="161">
        <v>0</v>
      </c>
      <c r="J19" s="11">
        <f t="shared" si="1"/>
        <v>4.0705313427611994E-2</v>
      </c>
      <c r="K19" s="11">
        <f t="shared" si="2"/>
        <v>0</v>
      </c>
      <c r="L19" s="11">
        <f t="shared" si="3"/>
        <v>554.62943672374581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4">
        <f>J19*P5+P18</f>
        <v>13.714938814188827</v>
      </c>
      <c r="Q19" s="10">
        <f t="shared" si="7"/>
        <v>10085.507028285248</v>
      </c>
      <c r="R19" s="11">
        <f>M19*R5+R18</f>
        <v>0</v>
      </c>
      <c r="S19" s="11">
        <f>N19*S5+S18</f>
        <v>0</v>
      </c>
      <c r="T19" s="11">
        <f>O19*T5+T18</f>
        <v>0</v>
      </c>
      <c r="U19" s="145">
        <f t="shared" si="8"/>
        <v>-10210.680978359947</v>
      </c>
      <c r="V19" s="125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2" t="s">
        <v>122</v>
      </c>
      <c r="B20" s="122">
        <v>1324.99999999997</v>
      </c>
      <c r="C20" s="122">
        <f t="shared" si="0"/>
        <v>25</v>
      </c>
      <c r="D20" s="159">
        <v>0</v>
      </c>
      <c r="E20" s="160">
        <v>0</v>
      </c>
      <c r="F20" s="168">
        <v>639.00953856710305</v>
      </c>
      <c r="G20" s="160">
        <v>0</v>
      </c>
      <c r="H20" s="160">
        <v>0</v>
      </c>
      <c r="I20" s="161">
        <v>0</v>
      </c>
      <c r="J20" s="11">
        <f t="shared" si="1"/>
        <v>4.0705313427611994E-2</v>
      </c>
      <c r="K20" s="11">
        <f t="shared" si="2"/>
        <v>0</v>
      </c>
      <c r="L20" s="11">
        <f t="shared" si="3"/>
        <v>625.03945275864305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4">
        <f>J20*P5+P19</f>
        <v>13.755644127616439</v>
      </c>
      <c r="Q20" s="10">
        <f t="shared" si="7"/>
        <v>10866.806344233551</v>
      </c>
      <c r="R20" s="11">
        <f>M20*R5+R19</f>
        <v>0</v>
      </c>
      <c r="S20" s="11">
        <f>N20*S5+S19</f>
        <v>0</v>
      </c>
      <c r="T20" s="11">
        <f>O20*T5+T19</f>
        <v>0</v>
      </c>
      <c r="U20" s="145">
        <f t="shared" si="8"/>
        <v>-10991.939588994825</v>
      </c>
      <c r="V20" s="125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3" t="s">
        <v>123</v>
      </c>
      <c r="B21" s="134">
        <v>1349.99999999997</v>
      </c>
      <c r="C21" s="134">
        <f t="shared" si="0"/>
        <v>25</v>
      </c>
      <c r="D21" s="162">
        <v>0</v>
      </c>
      <c r="E21" s="163">
        <v>0</v>
      </c>
      <c r="F21" s="169">
        <v>578.31842865296801</v>
      </c>
      <c r="G21" s="163">
        <v>0</v>
      </c>
      <c r="H21" s="163">
        <v>0</v>
      </c>
      <c r="I21" s="164">
        <v>0</v>
      </c>
      <c r="J21" s="135">
        <f t="shared" si="1"/>
        <v>0</v>
      </c>
      <c r="K21" s="135">
        <f t="shared" si="2"/>
        <v>0</v>
      </c>
      <c r="L21" s="135">
        <f t="shared" si="3"/>
        <v>563.57776260188473</v>
      </c>
      <c r="M21" s="136">
        <f t="shared" si="4"/>
        <v>0</v>
      </c>
      <c r="N21" s="135">
        <f t="shared" si="5"/>
        <v>0</v>
      </c>
      <c r="O21" s="135">
        <f t="shared" si="6"/>
        <v>0</v>
      </c>
      <c r="P21" s="146">
        <f>J21*P5+P20</f>
        <v>13.755644127616439</v>
      </c>
      <c r="Q21" s="136">
        <f t="shared" si="7"/>
        <v>11571.278547485908</v>
      </c>
      <c r="R21" s="135">
        <f>M21*R5+R20</f>
        <v>0</v>
      </c>
      <c r="S21" s="135">
        <f>N21*S5+S20</f>
        <v>0</v>
      </c>
      <c r="T21" s="135">
        <f>O21*T5+T20</f>
        <v>0</v>
      </c>
      <c r="U21" s="147">
        <f t="shared" si="8"/>
        <v>-11696.411792247181</v>
      </c>
      <c r="V21" s="125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8" t="s">
        <v>124</v>
      </c>
      <c r="B22" s="139">
        <v>1364.42</v>
      </c>
      <c r="C22" s="139">
        <f t="shared" si="0"/>
        <v>14.420000000030086</v>
      </c>
      <c r="D22" s="171">
        <v>0</v>
      </c>
      <c r="E22" s="172">
        <v>0</v>
      </c>
      <c r="F22" s="173">
        <v>643.806985686502</v>
      </c>
      <c r="G22" s="172">
        <v>0</v>
      </c>
      <c r="H22" s="172">
        <v>0</v>
      </c>
      <c r="I22" s="174">
        <v>0</v>
      </c>
      <c r="J22" s="140">
        <f t="shared" si="1"/>
        <v>0</v>
      </c>
      <c r="K22" s="140">
        <f t="shared" si="2"/>
        <v>0</v>
      </c>
      <c r="L22" s="140">
        <f t="shared" si="3"/>
        <v>326.35274953355412</v>
      </c>
      <c r="M22" s="141">
        <f t="shared" si="4"/>
        <v>0</v>
      </c>
      <c r="N22" s="140">
        <f t="shared" si="5"/>
        <v>0</v>
      </c>
      <c r="O22" s="140">
        <f t="shared" si="6"/>
        <v>0</v>
      </c>
      <c r="P22" s="149">
        <f>J22*P5+P21</f>
        <v>13.755644127616439</v>
      </c>
      <c r="Q22" s="141">
        <f t="shared" si="7"/>
        <v>11979.219484402851</v>
      </c>
      <c r="R22" s="140">
        <f>M22*R5+R21</f>
        <v>0</v>
      </c>
      <c r="S22" s="140">
        <f>N22*S5+S21</f>
        <v>0</v>
      </c>
      <c r="T22" s="140">
        <f>O22*T5+T21</f>
        <v>0</v>
      </c>
      <c r="U22" s="147">
        <f t="shared" si="8"/>
        <v>-12104.352729164124</v>
      </c>
      <c r="V22" s="125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 t="s">
        <v>139</v>
      </c>
      <c r="I24" s="12"/>
      <c r="J24" s="13">
        <f>SUM(J7:J23)</f>
        <v>13.755644127616439</v>
      </c>
      <c r="K24" s="13">
        <f t="shared" ref="K24:O24" si="9">SUM(K7:K23)</f>
        <v>138.88888888888891</v>
      </c>
      <c r="L24" s="13">
        <f t="shared" si="9"/>
        <v>9583.3755875222814</v>
      </c>
      <c r="M24" s="13">
        <f t="shared" si="9"/>
        <v>0</v>
      </c>
      <c r="N24" s="13">
        <f t="shared" si="9"/>
        <v>0</v>
      </c>
      <c r="O24" s="13">
        <f t="shared" si="9"/>
        <v>0</v>
      </c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75" t="s">
        <v>92</v>
      </c>
      <c r="E1" s="17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77" t="s">
        <v>10</v>
      </c>
      <c r="C17" s="177"/>
      <c r="D17" s="178">
        <f>D16+E16</f>
        <v>0</v>
      </c>
      <c r="E17" s="17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VV &amp; CTH TS RAB Stage 4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2020-04-27T21:55:57Z</dcterms:modified>
</cp:coreProperties>
</file>