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ED955284-C207-4846-ADC8-E043972856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ist N Overland Road Stage 4" sheetId="5" r:id="rId1"/>
    <sheet name="Template-Detail" sheetId="4" r:id="rId2"/>
    <sheet name="Template-Summary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5" l="1"/>
  <c r="K8" i="5"/>
  <c r="N8" i="5"/>
  <c r="O8" i="5"/>
  <c r="T8" i="5" s="1"/>
  <c r="J10" i="5"/>
  <c r="K11" i="5"/>
  <c r="O10" i="5" l="1"/>
  <c r="L11" i="5"/>
  <c r="M11" i="5"/>
  <c r="S8" i="5"/>
  <c r="P8" i="5"/>
  <c r="K10" i="5"/>
  <c r="M10" i="5"/>
  <c r="J9" i="5"/>
  <c r="M9" i="5"/>
  <c r="L8" i="5"/>
  <c r="U8" i="5" s="1"/>
  <c r="M8" i="5"/>
  <c r="J11" i="5"/>
  <c r="O9" i="5"/>
  <c r="N9" i="5"/>
  <c r="O11" i="5"/>
  <c r="N10" i="5"/>
  <c r="N11" i="5"/>
  <c r="L9" i="5"/>
  <c r="L10" i="5"/>
  <c r="K9" i="5"/>
  <c r="B29" i="1"/>
  <c r="N13" i="5" l="1"/>
  <c r="U9" i="5"/>
  <c r="U10" i="5" s="1"/>
  <c r="U11" i="5" s="1"/>
  <c r="J13" i="5"/>
  <c r="P9" i="5"/>
  <c r="P10" i="5" s="1"/>
  <c r="P11" i="5" s="1"/>
  <c r="K13" i="5"/>
  <c r="O13" i="5"/>
  <c r="S9" i="5"/>
  <c r="S10" i="5" s="1"/>
  <c r="S11" i="5" s="1"/>
  <c r="M13" i="5"/>
  <c r="R8" i="5"/>
  <c r="R9" i="5" s="1"/>
  <c r="R10" i="5" s="1"/>
  <c r="R11" i="5" s="1"/>
  <c r="L13" i="5"/>
  <c r="Q8" i="5"/>
  <c r="Q9" i="5" s="1"/>
  <c r="Q10" i="5" s="1"/>
  <c r="Q11" i="5" s="1"/>
  <c r="T9" i="5"/>
  <c r="T10" i="5" s="1"/>
  <c r="T11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S13" i="1" l="1"/>
  <c r="S16" i="1" s="1"/>
  <c r="D17" i="1"/>
</calcChain>
</file>

<file path=xl/sharedStrings.xml><?xml version="1.0" encoding="utf-8"?>
<sst xmlns="http://schemas.openxmlformats.org/spreadsheetml/2006/main" count="280" uniqueCount="130">
  <si>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</si>
  <si>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</si>
  <si>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</si>
  <si>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</si>
  <si>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</si>
  <si>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</si>
  <si>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</si>
  <si>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</si>
  <si>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</si>
  <si>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</si>
  <si>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</si>
  <si>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</si>
  <si>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</si>
  <si>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</si>
  <si>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</si>
  <si>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</si>
  <si>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</si>
  <si>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</si>
  <si>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</si>
  <si>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</si>
  <si>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</si>
  <si>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</si>
  <si>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</si>
  <si>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</si>
  <si>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</si>
  <si>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</si>
  <si>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</si>
  <si>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</si>
  <si>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</si>
  <si>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</si>
  <si>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</si>
  <si>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</si>
  <si>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</si>
  <si>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</si>
  <si>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</si>
  <si>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</si>
  <si>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</si>
  <si>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</si>
  <si>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</si>
  <si>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</si>
  <si>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</si>
  <si>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</si>
  <si>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</si>
  <si>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</si>
  <si>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</si>
  <si>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</si>
  <si>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</si>
  <si>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</si>
  <si>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</si>
  <si>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</si>
  <si>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</si>
  <si>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</si>
  <si>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</si>
  <si>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</si>
  <si>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</si>
  <si>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</si>
  <si>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</si>
  <si>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</si>
  <si>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</si>
  <si>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</si>
  <si>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</si>
  <si>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</si>
  <si>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</si>
  <si>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</si>
  <si>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</si>
  <si>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</si>
  <si>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</si>
  <si>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</si>
  <si>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</si>
  <si>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</si>
  <si>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</si>
  <si>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</si>
  <si>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</si>
  <si>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</si>
  <si>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</si>
  <si>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</si>
  <si>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</si>
  <si>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</si>
  <si>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</si>
  <si>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</si>
  <si>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</si>
  <si>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</si>
  <si>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</si>
  <si>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</si>
  <si>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</si>
  <si>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</si>
  <si>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</si>
  <si>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</si>
  <si>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</si>
  <si>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</si>
  <si>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</si>
  <si>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</si>
  <si>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</si>
  <si>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</si>
  <si>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</si>
  <si>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</si>
  <si>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</si>
  <si>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</si>
  <si>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</si>
  <si>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</si>
  <si>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</si>
  <si>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</si>
  <si>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</si>
  <si>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</si>
  <si>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</si>
  <si>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</si>
  <si>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</si>
  <si>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</si>
  <si>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</si>
  <si>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Unusable</t>
  </si>
  <si>
    <t>Material</t>
  </si>
  <si>
    <t xml:space="preserve">Select </t>
  </si>
  <si>
    <t>Select</t>
  </si>
  <si>
    <t>Crushed</t>
  </si>
  <si>
    <t>Borrow</t>
  </si>
  <si>
    <t xml:space="preserve">Expanded </t>
  </si>
  <si>
    <t>Select Borrow</t>
  </si>
  <si>
    <t>Note 9</t>
  </si>
  <si>
    <t>Mass</t>
  </si>
  <si>
    <t>Ordinate</t>
  </si>
  <si>
    <t xml:space="preserve">Pavement </t>
  </si>
  <si>
    <t>Crushed Material</t>
  </si>
  <si>
    <t>Totals:</t>
  </si>
  <si>
    <t>752+58</t>
  </si>
  <si>
    <t>753+00</t>
  </si>
  <si>
    <t>753+50</t>
  </si>
  <si>
    <t>753+90</t>
  </si>
  <si>
    <t>754+05</t>
  </si>
  <si>
    <t>Stage 4 -- Existing North Overland Road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</si>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</sst>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0.0"/>
    <numFmt numFmtId="165" formatCode="##,##0"/>
    <numFmt numFmtId="166" formatCode="##,##0.00"/>
    <numFmt numFmtId="167" formatCode="0.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11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8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7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/>
      <protection locked="0"/>
    </xf>
    <xf numFmtId="167" fontId="4" fillId="0" borderId="7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/>
      <protection locked="0"/>
    </xf>
    <xf numFmtId="167" fontId="4" fillId="0" borderId="12" xfId="0" applyNumberFormat="1" applyFont="1" applyBorder="1" applyAlignment="1" applyProtection="1">
      <alignment horizontal="center"/>
      <protection locked="0"/>
    </xf>
    <xf numFmtId="2" fontId="4" fillId="0" borderId="14" xfId="0" applyNumberFormat="1" applyFont="1" applyBorder="1" applyAlignment="1" applyProtection="1">
      <alignment horizontal="center"/>
      <protection locked="0"/>
    </xf>
    <xf numFmtId="2" fontId="4" fillId="0" borderId="9" xfId="0" applyNumberFormat="1" applyFont="1" applyBorder="1" applyAlignment="1" applyProtection="1">
      <alignment horizontal="center"/>
      <protection locked="0"/>
    </xf>
    <xf numFmtId="2" fontId="4" fillId="0" borderId="13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EAA6-B8BC-4417-8F2E-037B2CB8C678}">
  <dimension ref="A1:AG4084"/>
  <sheetViews>
    <sheetView showGridLines="0" tabSelected="1" zoomScaleNormal="100" workbookViewId="0">
      <selection activeCell="U7" sqref="U7"/>
    </sheetView>
  </sheetViews>
  <sheetFormatPr defaultColWidth="26.28515625" defaultRowHeight="12.75" customHeight="1" x14ac:dyDescent="0.2"/>
  <cols>
    <col min="1" max="1" width="9.140625" style="14" bestFit="1" customWidth="1"/>
    <col min="2" max="2" width="12.42578125" style="14" hidden="1" customWidth="1"/>
    <col min="3" max="3" width="9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140625" style="14" bestFit="1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8.85546875" style="13" customWidth="1"/>
    <col min="23" max="23" width="36.140625" style="7" bestFit="1" customWidth="1"/>
    <col min="24" max="24" width="176.28515625" style="7" bestFit="1" customWidth="1"/>
    <col min="25" max="25" width="98.5703125" style="7" bestFit="1" customWidth="1"/>
    <col min="26" max="33" width="26.28515625" style="7"/>
    <col min="34" max="16384" width="26.28515625" style="5"/>
  </cols>
  <sheetData>
    <row r="1" spans="1:33" ht="12.75" customHeight="1" thickBot="1" x14ac:dyDescent="0.25">
      <c r="A1" s="120" t="s">
        <v>128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35"/>
      <c r="U2" s="88"/>
      <c r="V2" s="123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ht="12.75" customHeight="1" x14ac:dyDescent="0.2">
      <c r="A3" s="92"/>
      <c r="B3" s="92"/>
      <c r="C3" s="92"/>
      <c r="D3" s="93"/>
      <c r="E3" s="97" t="s">
        <v>109</v>
      </c>
      <c r="F3" s="121"/>
      <c r="G3" s="97" t="s">
        <v>111</v>
      </c>
      <c r="H3" s="97" t="s">
        <v>112</v>
      </c>
      <c r="I3" s="95"/>
      <c r="J3" s="96"/>
      <c r="K3" s="97" t="s">
        <v>109</v>
      </c>
      <c r="L3" s="97"/>
      <c r="M3" s="97" t="s">
        <v>111</v>
      </c>
      <c r="N3" s="97" t="s">
        <v>112</v>
      </c>
      <c r="O3" s="98"/>
      <c r="P3" s="93"/>
      <c r="Q3" s="121" t="s">
        <v>67</v>
      </c>
      <c r="R3" s="121" t="s">
        <v>112</v>
      </c>
      <c r="S3" s="121" t="s">
        <v>115</v>
      </c>
      <c r="T3" s="136" t="s">
        <v>15</v>
      </c>
      <c r="U3" s="114" t="s">
        <v>118</v>
      </c>
      <c r="V3" s="123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1" t="s">
        <v>120</v>
      </c>
      <c r="F4" s="121" t="s">
        <v>19</v>
      </c>
      <c r="G4" s="121" t="s">
        <v>113</v>
      </c>
      <c r="H4" s="121" t="s">
        <v>114</v>
      </c>
      <c r="I4" s="95" t="s">
        <v>22</v>
      </c>
      <c r="J4" s="93" t="s">
        <v>17</v>
      </c>
      <c r="K4" s="121" t="s">
        <v>120</v>
      </c>
      <c r="L4" s="121" t="s">
        <v>19</v>
      </c>
      <c r="M4" s="121" t="s">
        <v>113</v>
      </c>
      <c r="N4" s="121" t="s">
        <v>114</v>
      </c>
      <c r="O4" s="95" t="s">
        <v>22</v>
      </c>
      <c r="P4" s="93" t="s">
        <v>17</v>
      </c>
      <c r="Q4" s="121" t="s">
        <v>19</v>
      </c>
      <c r="R4" s="121" t="s">
        <v>121</v>
      </c>
      <c r="S4" s="121" t="s">
        <v>116</v>
      </c>
      <c r="T4" s="136" t="s">
        <v>23</v>
      </c>
      <c r="U4" s="115" t="s">
        <v>119</v>
      </c>
      <c r="V4" s="123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1" t="s">
        <v>110</v>
      </c>
      <c r="F5" s="122"/>
      <c r="G5" s="121" t="s">
        <v>110</v>
      </c>
      <c r="H5" s="122"/>
      <c r="I5" s="103"/>
      <c r="J5" s="93"/>
      <c r="K5" s="121" t="s">
        <v>110</v>
      </c>
      <c r="L5" s="122"/>
      <c r="M5" s="121" t="s">
        <v>110</v>
      </c>
      <c r="N5" s="122"/>
      <c r="O5" s="103"/>
      <c r="P5" s="101">
        <v>1</v>
      </c>
      <c r="Q5" s="122">
        <v>1.25</v>
      </c>
      <c r="R5" s="122">
        <v>1</v>
      </c>
      <c r="S5" s="122">
        <v>1.1499999999999999</v>
      </c>
      <c r="T5" s="122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37" t="s">
        <v>117</v>
      </c>
      <c r="U6" s="116" t="s">
        <v>129</v>
      </c>
      <c r="V6" s="123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ht="12.75" customHeight="1" x14ac:dyDescent="0.2">
      <c r="A7" s="148" t="s">
        <v>123</v>
      </c>
      <c r="B7" s="138">
        <v>75258.000000000393</v>
      </c>
      <c r="C7" s="138">
        <v>0</v>
      </c>
      <c r="D7" s="140">
        <v>43.637617360632198</v>
      </c>
      <c r="E7" s="140">
        <v>0</v>
      </c>
      <c r="F7" s="140">
        <v>0.84523375283606605</v>
      </c>
      <c r="G7" s="140">
        <v>0</v>
      </c>
      <c r="H7" s="140">
        <v>0</v>
      </c>
      <c r="I7" s="141">
        <v>0</v>
      </c>
      <c r="J7" s="124">
        <v>0</v>
      </c>
      <c r="K7" s="124">
        <v>0</v>
      </c>
      <c r="L7" s="124">
        <v>0</v>
      </c>
      <c r="M7" s="124">
        <v>0</v>
      </c>
      <c r="N7" s="124">
        <v>0</v>
      </c>
      <c r="O7" s="124">
        <v>0</v>
      </c>
      <c r="P7" s="131">
        <v>0</v>
      </c>
      <c r="Q7" s="124">
        <v>0</v>
      </c>
      <c r="R7" s="124">
        <v>0</v>
      </c>
      <c r="S7" s="124">
        <v>0</v>
      </c>
      <c r="T7" s="125">
        <v>0</v>
      </c>
      <c r="U7" s="126">
        <v>0</v>
      </c>
      <c r="V7" s="11"/>
    </row>
    <row r="8" spans="1:33" ht="12.75" customHeight="1" x14ac:dyDescent="0.2">
      <c r="A8" s="149" t="s">
        <v>124</v>
      </c>
      <c r="B8" s="9">
        <v>75300</v>
      </c>
      <c r="C8" s="9">
        <v>41.999999999607098</v>
      </c>
      <c r="D8" s="142">
        <v>74.806779711245298</v>
      </c>
      <c r="E8" s="142">
        <v>0</v>
      </c>
      <c r="F8" s="142">
        <v>7.9431011813967398</v>
      </c>
      <c r="G8" s="142">
        <v>0</v>
      </c>
      <c r="H8" s="142">
        <v>0</v>
      </c>
      <c r="I8" s="143">
        <v>0</v>
      </c>
      <c r="J8" s="10">
        <f t="shared" ref="J8:J11" si="0">AVERAGE(D7:D8)*(C8)/27</f>
        <v>92.123419943931808</v>
      </c>
      <c r="K8" s="10">
        <f t="shared" ref="K8:K11" si="1">AVERAGE(E7:E8)*(C8)/27</f>
        <v>0</v>
      </c>
      <c r="L8" s="10">
        <f t="shared" ref="L8:L11" si="2">AVERAGE(F7:F8)*(C8)/27</f>
        <v>6.8353716154504616</v>
      </c>
      <c r="M8" s="10">
        <f t="shared" ref="M8:M11" si="3">AVERAGE(G7:G8)*(C8)/27</f>
        <v>0</v>
      </c>
      <c r="N8" s="10">
        <f t="shared" ref="N8:N11" si="4">AVERAGE(H7:H8)*(C8)/27</f>
        <v>0</v>
      </c>
      <c r="O8" s="10">
        <f t="shared" ref="O8:O11" si="5">AVERAGE(I7:I8)*(C8)/27</f>
        <v>0</v>
      </c>
      <c r="P8" s="132">
        <f>J8*P5+P7</f>
        <v>92.123419943931808</v>
      </c>
      <c r="Q8" s="10">
        <f t="shared" ref="Q8:Q11" si="6">(L8-(N8*$S$5)-(O8*$T$5))*$Q$5+Q7</f>
        <v>8.5442145193130763</v>
      </c>
      <c r="R8" s="10">
        <f>M8*R5+R7</f>
        <v>0</v>
      </c>
      <c r="S8" s="10">
        <f>N8*S5+S7</f>
        <v>0</v>
      </c>
      <c r="T8" s="11">
        <f>O8*T5+T7</f>
        <v>0</v>
      </c>
      <c r="U8" s="127">
        <f>(J8-K8-(L8-(N8*$S$5)-(O8*$T$5))*$Q$5+U7)</f>
        <v>83.579205424618735</v>
      </c>
      <c r="V8" s="11"/>
    </row>
    <row r="9" spans="1:33" ht="12.75" customHeight="1" x14ac:dyDescent="0.2">
      <c r="A9" s="149" t="s">
        <v>125</v>
      </c>
      <c r="B9" s="9">
        <v>75350</v>
      </c>
      <c r="C9" s="9">
        <v>50</v>
      </c>
      <c r="D9" s="142">
        <v>69.122954747547695</v>
      </c>
      <c r="E9" s="142">
        <v>0</v>
      </c>
      <c r="F9" s="142">
        <v>8.3035702147308204</v>
      </c>
      <c r="G9" s="142">
        <v>0</v>
      </c>
      <c r="H9" s="142">
        <v>0</v>
      </c>
      <c r="I9" s="143">
        <v>0</v>
      </c>
      <c r="J9" s="10">
        <f t="shared" si="0"/>
        <v>133.26827264703056</v>
      </c>
      <c r="K9" s="10">
        <f t="shared" si="1"/>
        <v>0</v>
      </c>
      <c r="L9" s="10">
        <f t="shared" si="2"/>
        <v>15.043214255673668</v>
      </c>
      <c r="M9" s="10">
        <f t="shared" si="3"/>
        <v>0</v>
      </c>
      <c r="N9" s="10">
        <f t="shared" si="4"/>
        <v>0</v>
      </c>
      <c r="O9" s="10">
        <f t="shared" si="5"/>
        <v>0</v>
      </c>
      <c r="P9" s="132">
        <f>J9*P5+P8</f>
        <v>225.39169259096235</v>
      </c>
      <c r="Q9" s="10">
        <f t="shared" si="6"/>
        <v>27.348232338905159</v>
      </c>
      <c r="R9" s="10">
        <f>M9*R5+R8</f>
        <v>0</v>
      </c>
      <c r="S9" s="10">
        <f>N9*S5+S8</f>
        <v>0</v>
      </c>
      <c r="T9" s="11">
        <f>O9*T5+T8</f>
        <v>0</v>
      </c>
      <c r="U9" s="127">
        <f t="shared" ref="U9:U11" si="7">(J9-K9-(L9-(N9*$S$5)-(O9*$T$5))*$Q$5+U8)</f>
        <v>198.04346025205723</v>
      </c>
      <c r="V9" s="11"/>
    </row>
    <row r="10" spans="1:33" ht="12.75" customHeight="1" thickBot="1" x14ac:dyDescent="0.25">
      <c r="A10" s="149" t="s">
        <v>126</v>
      </c>
      <c r="B10" s="8">
        <v>75390.000000000102</v>
      </c>
      <c r="C10" s="8">
        <v>40.000000000101863</v>
      </c>
      <c r="D10" s="144">
        <v>67.899585810582707</v>
      </c>
      <c r="E10" s="144">
        <v>0</v>
      </c>
      <c r="F10" s="144">
        <v>7.0132633896200796</v>
      </c>
      <c r="G10" s="144">
        <v>0</v>
      </c>
      <c r="H10" s="144">
        <v>0</v>
      </c>
      <c r="I10" s="145">
        <v>0</v>
      </c>
      <c r="J10" s="11">
        <f t="shared" si="0"/>
        <v>101.49817819146618</v>
      </c>
      <c r="K10" s="11">
        <f t="shared" si="1"/>
        <v>0</v>
      </c>
      <c r="L10" s="11">
        <f t="shared" si="2"/>
        <v>11.34580266991845</v>
      </c>
      <c r="M10" s="10">
        <f t="shared" si="3"/>
        <v>0</v>
      </c>
      <c r="N10" s="11">
        <f t="shared" si="4"/>
        <v>0</v>
      </c>
      <c r="O10" s="11">
        <f t="shared" si="5"/>
        <v>0</v>
      </c>
      <c r="P10" s="133">
        <f>J10*P5+P9</f>
        <v>326.88987078242855</v>
      </c>
      <c r="Q10" s="10">
        <f t="shared" si="6"/>
        <v>41.530485676303222</v>
      </c>
      <c r="R10" s="11">
        <f>M10*R5+R9</f>
        <v>0</v>
      </c>
      <c r="S10" s="11">
        <f>N10*S5+S9</f>
        <v>0</v>
      </c>
      <c r="T10" s="11">
        <f>O10*T5+T9</f>
        <v>0</v>
      </c>
      <c r="U10" s="127">
        <f t="shared" si="7"/>
        <v>285.35938510612533</v>
      </c>
      <c r="V10" s="11"/>
    </row>
    <row r="11" spans="1:33" ht="12.75" customHeight="1" thickBot="1" x14ac:dyDescent="0.25">
      <c r="A11" s="150" t="s">
        <v>127</v>
      </c>
      <c r="B11" s="139">
        <v>75405.000000000306</v>
      </c>
      <c r="C11" s="139">
        <v>15.000000000203727</v>
      </c>
      <c r="D11" s="146">
        <v>34.3019602120903</v>
      </c>
      <c r="E11" s="146">
        <v>0</v>
      </c>
      <c r="F11" s="146">
        <v>3.45509393388966</v>
      </c>
      <c r="G11" s="146">
        <v>0</v>
      </c>
      <c r="H11" s="146">
        <v>0</v>
      </c>
      <c r="I11" s="147">
        <v>0</v>
      </c>
      <c r="J11" s="128">
        <f t="shared" si="0"/>
        <v>28.389318340016967</v>
      </c>
      <c r="K11" s="128">
        <f t="shared" si="1"/>
        <v>0</v>
      </c>
      <c r="L11" s="128">
        <f t="shared" si="2"/>
        <v>2.9078770343477549</v>
      </c>
      <c r="M11" s="129">
        <f t="shared" si="3"/>
        <v>0</v>
      </c>
      <c r="N11" s="128">
        <f t="shared" si="4"/>
        <v>0</v>
      </c>
      <c r="O11" s="128">
        <f t="shared" si="5"/>
        <v>0</v>
      </c>
      <c r="P11" s="134">
        <f>J11*P5+P10</f>
        <v>355.27918912244553</v>
      </c>
      <c r="Q11" s="129">
        <f t="shared" si="6"/>
        <v>45.165331969237918</v>
      </c>
      <c r="R11" s="128">
        <f>M11*R5+R10</f>
        <v>0</v>
      </c>
      <c r="S11" s="128">
        <f>N11*S5+S10</f>
        <v>0</v>
      </c>
      <c r="T11" s="128">
        <f>O11*T5+T10</f>
        <v>0</v>
      </c>
      <c r="U11" s="130">
        <f t="shared" si="7"/>
        <v>310.11385715320762</v>
      </c>
      <c r="V11" s="11"/>
      <c r="W11" s="17" t="s">
        <v>36</v>
      </c>
      <c r="X11" s="18"/>
      <c r="Y11" s="19"/>
    </row>
    <row r="12" spans="1:33" ht="12.75" customHeight="1" x14ac:dyDescent="0.2">
      <c r="A12" s="12"/>
      <c r="B12" s="12"/>
      <c r="C12" s="12"/>
      <c r="D12" s="12"/>
      <c r="E12" s="12"/>
      <c r="F12" s="15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V12" s="11"/>
      <c r="W12" s="17" t="s">
        <v>37</v>
      </c>
      <c r="X12" s="20" t="s">
        <v>38</v>
      </c>
      <c r="Y12" s="20"/>
    </row>
    <row r="13" spans="1:33" ht="12.75" customHeight="1" x14ac:dyDescent="0.2">
      <c r="A13" s="12"/>
      <c r="B13" s="12"/>
      <c r="C13" s="12"/>
      <c r="D13" s="12"/>
      <c r="E13" s="12"/>
      <c r="F13" s="15"/>
      <c r="G13" s="12"/>
      <c r="H13" s="12" t="s">
        <v>122</v>
      </c>
      <c r="I13" s="12"/>
      <c r="J13" s="13">
        <f t="shared" ref="J13:O13" si="8">SUM(J7:J12)</f>
        <v>355.27918912244553</v>
      </c>
      <c r="K13" s="13">
        <f t="shared" si="8"/>
        <v>0</v>
      </c>
      <c r="L13" s="13">
        <f t="shared" si="8"/>
        <v>36.132265575390335</v>
      </c>
      <c r="M13" s="13">
        <f t="shared" si="8"/>
        <v>0</v>
      </c>
      <c r="N13" s="13">
        <f t="shared" si="8"/>
        <v>0</v>
      </c>
      <c r="O13" s="13">
        <f t="shared" si="8"/>
        <v>0</v>
      </c>
      <c r="P13" s="13"/>
      <c r="Q13" s="13"/>
      <c r="R13" s="13"/>
      <c r="S13" s="13"/>
      <c r="V13" s="11"/>
      <c r="W13" s="21" t="s">
        <v>39</v>
      </c>
      <c r="X13" s="22" t="s">
        <v>40</v>
      </c>
      <c r="Y13" s="22"/>
    </row>
    <row r="14" spans="1:33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V14" s="11"/>
      <c r="W14" s="21" t="s">
        <v>41</v>
      </c>
      <c r="X14" s="22" t="s">
        <v>42</v>
      </c>
      <c r="Y14" s="22"/>
    </row>
    <row r="15" spans="1:33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V15" s="11"/>
      <c r="W15" s="21" t="s">
        <v>43</v>
      </c>
      <c r="X15" s="22" t="s">
        <v>44</v>
      </c>
      <c r="Y15" s="22" t="s">
        <v>45</v>
      </c>
    </row>
    <row r="16" spans="1:33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V16" s="11"/>
      <c r="W16" s="21" t="s">
        <v>46</v>
      </c>
      <c r="X16" s="22" t="s">
        <v>44</v>
      </c>
      <c r="Y16" s="22" t="s">
        <v>47</v>
      </c>
    </row>
    <row r="17" spans="1:25" ht="12.7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V17" s="11"/>
      <c r="W17" s="23" t="s">
        <v>48</v>
      </c>
      <c r="X17" s="24" t="s">
        <v>49</v>
      </c>
      <c r="Y17" s="24" t="s">
        <v>50</v>
      </c>
    </row>
    <row r="18" spans="1:25" ht="12.7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V18" s="11"/>
      <c r="W18" s="23" t="s">
        <v>51</v>
      </c>
      <c r="X18" s="24" t="s">
        <v>52</v>
      </c>
      <c r="Y18" s="24" t="s">
        <v>53</v>
      </c>
    </row>
    <row r="19" spans="1:25" ht="12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W19" s="23" t="s">
        <v>54</v>
      </c>
      <c r="X19" s="24" t="s">
        <v>105</v>
      </c>
      <c r="Y19" s="24" t="s">
        <v>56</v>
      </c>
    </row>
    <row r="20" spans="1:25" ht="12.7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W20" s="23" t="s">
        <v>54</v>
      </c>
      <c r="X20" s="24" t="s">
        <v>106</v>
      </c>
      <c r="Y20" s="24" t="s">
        <v>58</v>
      </c>
    </row>
    <row r="21" spans="1:25" ht="12.7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W21" s="23" t="s">
        <v>54</v>
      </c>
      <c r="X21" s="24" t="s">
        <v>107</v>
      </c>
      <c r="Y21" s="24" t="s">
        <v>62</v>
      </c>
    </row>
    <row r="22" spans="1:25" ht="12.75" customHeight="1" thickBo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W22" s="25" t="s">
        <v>54</v>
      </c>
      <c r="X22" s="26" t="s">
        <v>108</v>
      </c>
      <c r="Y22" s="26" t="s">
        <v>60</v>
      </c>
    </row>
    <row r="23" spans="1:25" ht="12.7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W23" s="16"/>
      <c r="X23" s="16"/>
      <c r="Y23" s="16"/>
    </row>
    <row r="24" spans="1:25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W24" s="16"/>
      <c r="X24" s="16"/>
      <c r="Y24" s="16"/>
    </row>
    <row r="25" spans="1:25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W25" s="16"/>
      <c r="X25" s="16"/>
      <c r="Y25" s="16"/>
    </row>
    <row r="26" spans="1:25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W26" s="16"/>
      <c r="X26" s="16"/>
      <c r="Y26" s="16"/>
    </row>
    <row r="27" spans="1:25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W27" s="16"/>
      <c r="X27" s="16"/>
      <c r="Y27" s="16"/>
    </row>
    <row r="28" spans="1:25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W28" s="16"/>
      <c r="X28" s="16"/>
      <c r="Y28" s="16"/>
    </row>
    <row r="29" spans="1:25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5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5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5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W601" s="17" t="s">
        <v>36</v>
      </c>
      <c r="X601" s="18"/>
      <c r="Y601" s="19"/>
    </row>
    <row r="602" spans="1:25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W602" s="17" t="s">
        <v>37</v>
      </c>
      <c r="X602" s="20" t="s">
        <v>38</v>
      </c>
      <c r="Y602" s="20"/>
    </row>
    <row r="603" spans="1:25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21" t="s">
        <v>39</v>
      </c>
      <c r="X603" s="22" t="s">
        <v>40</v>
      </c>
      <c r="Y603" s="22"/>
    </row>
    <row r="604" spans="1:25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21" t="s">
        <v>41</v>
      </c>
      <c r="X604" s="22" t="s">
        <v>42</v>
      </c>
      <c r="Y604" s="22"/>
    </row>
    <row r="605" spans="1:25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43</v>
      </c>
      <c r="X605" s="22" t="s">
        <v>44</v>
      </c>
      <c r="Y605" s="22" t="s">
        <v>45</v>
      </c>
    </row>
    <row r="606" spans="1:25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1" t="s">
        <v>46</v>
      </c>
      <c r="X606" s="22" t="s">
        <v>44</v>
      </c>
      <c r="Y606" s="22" t="s">
        <v>47</v>
      </c>
    </row>
    <row r="607" spans="1:25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3" t="s">
        <v>48</v>
      </c>
      <c r="X607" s="24" t="s">
        <v>49</v>
      </c>
      <c r="Y607" s="24" t="s">
        <v>50</v>
      </c>
    </row>
    <row r="608" spans="1:25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3" t="s">
        <v>51</v>
      </c>
      <c r="X608" s="24" t="s">
        <v>52</v>
      </c>
      <c r="Y608" s="24" t="s">
        <v>53</v>
      </c>
    </row>
    <row r="609" spans="1:25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54</v>
      </c>
      <c r="X609" s="24" t="s">
        <v>55</v>
      </c>
      <c r="Y609" s="24" t="s">
        <v>56</v>
      </c>
    </row>
    <row r="610" spans="1:25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54</v>
      </c>
      <c r="X610" s="24" t="s">
        <v>57</v>
      </c>
      <c r="Y610" s="24" t="s">
        <v>58</v>
      </c>
    </row>
    <row r="611" spans="1:25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3" t="s">
        <v>54</v>
      </c>
      <c r="X611" s="24" t="s">
        <v>59</v>
      </c>
      <c r="Y611" s="24" t="s">
        <v>60</v>
      </c>
    </row>
    <row r="612" spans="1:25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5" t="s">
        <v>54</v>
      </c>
      <c r="X612" s="26" t="s">
        <v>61</v>
      </c>
      <c r="Y612" s="26" t="s">
        <v>62</v>
      </c>
    </row>
    <row r="613" spans="1:25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5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5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</row>
    <row r="1913" spans="1:1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</row>
    <row r="1914" spans="1:1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</row>
    <row r="1915" spans="1:1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</row>
    <row r="1916" spans="1:1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</row>
    <row r="1917" spans="1:1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</row>
    <row r="1918" spans="1:1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</row>
    <row r="1919" spans="1:1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1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51" t="s">
        <v>92</v>
      </c>
      <c r="E1" s="152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53" t="s">
        <v>10</v>
      </c>
      <c r="C17" s="153"/>
      <c r="D17" s="154">
        <f>D16+E16</f>
        <v>0</v>
      </c>
      <c r="E17" s="155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Exist N Overland Road Stage 4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2020-04-27T21:53:27Z</dcterms:modified>
</cp:coreProperties>
</file>