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23C0706D-9085-4297-A12A-CC351C1FFAC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Marley SB Stage 1" sheetId="6" r:id="rId1"/>
    <sheet name="Marley SB Stage 2" sheetId="7" r:id="rId2"/>
    <sheet name="QuantityReportTempXML - OLD" sheetId="5" r:id="rId3"/>
    <sheet name="Template-Detail" sheetId="4" r:id="rId4"/>
    <sheet name="Template-Summary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7" l="1"/>
  <c r="L23" i="7"/>
  <c r="M23" i="7"/>
  <c r="N23" i="7"/>
  <c r="O23" i="7"/>
  <c r="C8" i="7"/>
  <c r="L8" i="7" s="1"/>
  <c r="N8" i="7"/>
  <c r="S8" i="7" s="1"/>
  <c r="O8" i="7"/>
  <c r="T8" i="7" s="1"/>
  <c r="P8" i="7"/>
  <c r="C9" i="7"/>
  <c r="N9" i="7" s="1"/>
  <c r="S9" i="7" s="1"/>
  <c r="K9" i="7"/>
  <c r="L9" i="7"/>
  <c r="J11" i="7"/>
  <c r="K11" i="7"/>
  <c r="L11" i="7"/>
  <c r="M11" i="7"/>
  <c r="N11" i="7"/>
  <c r="O11" i="7"/>
  <c r="C12" i="7"/>
  <c r="M12" i="7" s="1"/>
  <c r="J12" i="7"/>
  <c r="K12" i="7"/>
  <c r="C13" i="7"/>
  <c r="J13" i="7" s="1"/>
  <c r="K13" i="7"/>
  <c r="L13" i="7"/>
  <c r="M13" i="7"/>
  <c r="N13" i="7"/>
  <c r="S11" i="7" l="1"/>
  <c r="Q8" i="7"/>
  <c r="U8" i="7"/>
  <c r="O13" i="7"/>
  <c r="L12" i="7"/>
  <c r="M9" i="7"/>
  <c r="J9" i="7"/>
  <c r="O12" i="7"/>
  <c r="M8" i="7"/>
  <c r="R8" i="7" s="1"/>
  <c r="N12" i="7"/>
  <c r="S12" i="7" s="1"/>
  <c r="S13" i="7" s="1"/>
  <c r="O9" i="7"/>
  <c r="T9" i="7" s="1"/>
  <c r="T11" i="7" s="1"/>
  <c r="T12" i="7" l="1"/>
  <c r="T13" i="7" s="1"/>
  <c r="Q9" i="7"/>
  <c r="Q11" i="7" s="1"/>
  <c r="Q12" i="7" s="1"/>
  <c r="Q13" i="7" s="1"/>
  <c r="P9" i="7"/>
  <c r="P11" i="7" s="1"/>
  <c r="P12" i="7" s="1"/>
  <c r="P13" i="7" s="1"/>
  <c r="U9" i="7"/>
  <c r="U11" i="7" s="1"/>
  <c r="U12" i="7" s="1"/>
  <c r="U13" i="7" s="1"/>
  <c r="R9" i="7"/>
  <c r="R11" i="7" s="1"/>
  <c r="R12" i="7" s="1"/>
  <c r="R13" i="7" s="1"/>
  <c r="C21" i="7"/>
  <c r="L21" i="7" s="1"/>
  <c r="O15" i="7"/>
  <c r="T15" i="7" s="1"/>
  <c r="N15" i="7"/>
  <c r="S15" i="7" s="1"/>
  <c r="M15" i="7"/>
  <c r="R15" i="7" s="1"/>
  <c r="L15" i="7"/>
  <c r="K15" i="7"/>
  <c r="J15" i="7"/>
  <c r="C16" i="7"/>
  <c r="K16" i="7" s="1"/>
  <c r="J23" i="7" l="1"/>
  <c r="U15" i="7"/>
  <c r="Q15" i="7"/>
  <c r="N16" i="7"/>
  <c r="M21" i="7"/>
  <c r="N21" i="7"/>
  <c r="O21" i="7"/>
  <c r="L16" i="7"/>
  <c r="M16" i="7"/>
  <c r="R16" i="7" s="1"/>
  <c r="S16" i="7"/>
  <c r="P15" i="7"/>
  <c r="J21" i="7"/>
  <c r="K21" i="7"/>
  <c r="O16" i="7"/>
  <c r="T16" i="7" s="1"/>
  <c r="J16" i="7"/>
  <c r="P16" i="7" l="1"/>
  <c r="U16" i="7"/>
  <c r="Q16" i="7"/>
  <c r="C20" i="7" l="1"/>
  <c r="O20" i="7" s="1"/>
  <c r="O19" i="7"/>
  <c r="N19" i="7"/>
  <c r="M19" i="7"/>
  <c r="L19" i="7"/>
  <c r="K19" i="7"/>
  <c r="J19" i="7"/>
  <c r="C17" i="7"/>
  <c r="M17" i="7" s="1"/>
  <c r="K20" i="7" l="1"/>
  <c r="L20" i="7"/>
  <c r="L15" i="6"/>
  <c r="L17" i="7"/>
  <c r="N17" i="7"/>
  <c r="O17" i="7"/>
  <c r="J17" i="7"/>
  <c r="U17" i="7" s="1"/>
  <c r="U19" i="7" s="1"/>
  <c r="U20" i="7" s="1"/>
  <c r="U21" i="7" s="1"/>
  <c r="R17" i="7"/>
  <c r="R19" i="7" s="1"/>
  <c r="K17" i="7"/>
  <c r="J20" i="7"/>
  <c r="M20" i="7"/>
  <c r="N20" i="7"/>
  <c r="K15" i="6"/>
  <c r="C8" i="5"/>
  <c r="M8" i="5" s="1"/>
  <c r="C11" i="5"/>
  <c r="C14" i="5"/>
  <c r="M14" i="5" s="1"/>
  <c r="K14" i="5"/>
  <c r="K16" i="5"/>
  <c r="C17" i="5"/>
  <c r="O17" i="5" s="1"/>
  <c r="K17" i="5"/>
  <c r="P17" i="7" l="1"/>
  <c r="P19" i="7" s="1"/>
  <c r="P20" i="7" s="1"/>
  <c r="P21" i="7" s="1"/>
  <c r="J15" i="6"/>
  <c r="M15" i="6"/>
  <c r="O15" i="6"/>
  <c r="N15" i="6"/>
  <c r="M17" i="5"/>
  <c r="S17" i="7"/>
  <c r="S19" i="7" s="1"/>
  <c r="S20" i="7" s="1"/>
  <c r="S21" i="7" s="1"/>
  <c r="Q17" i="7"/>
  <c r="Q19" i="7" s="1"/>
  <c r="Q20" i="7" s="1"/>
  <c r="Q21" i="7" s="1"/>
  <c r="R20" i="7"/>
  <c r="R21" i="7" s="1"/>
  <c r="T17" i="7"/>
  <c r="T19" i="7" s="1"/>
  <c r="T20" i="7" s="1"/>
  <c r="T21" i="7" s="1"/>
  <c r="N17" i="5"/>
  <c r="Q8" i="5"/>
  <c r="W8" i="5" s="1"/>
  <c r="N8" i="5"/>
  <c r="T8" i="5" s="1"/>
  <c r="L14" i="5"/>
  <c r="P16" i="5"/>
  <c r="O16" i="5"/>
  <c r="L11" i="5"/>
  <c r="O11" i="5"/>
  <c r="L17" i="5"/>
  <c r="K10" i="5"/>
  <c r="O10" i="5"/>
  <c r="M13" i="5"/>
  <c r="O13" i="5"/>
  <c r="N16" i="5"/>
  <c r="N14" i="5"/>
  <c r="O14" i="5"/>
  <c r="Q17" i="5"/>
  <c r="M16" i="5"/>
  <c r="L13" i="5"/>
  <c r="P17" i="5"/>
  <c r="L16" i="5"/>
  <c r="K13" i="5"/>
  <c r="K8" i="5"/>
  <c r="O8" i="5"/>
  <c r="U8" i="5" s="1"/>
  <c r="P8" i="5"/>
  <c r="V8" i="5" s="1"/>
  <c r="K11" i="5"/>
  <c r="Q10" i="5"/>
  <c r="Q11" i="5"/>
  <c r="P10" i="5"/>
  <c r="Q14" i="5"/>
  <c r="P13" i="5"/>
  <c r="N11" i="5"/>
  <c r="M10" i="5"/>
  <c r="L8" i="5"/>
  <c r="Q13" i="5"/>
  <c r="P11" i="5"/>
  <c r="N10" i="5"/>
  <c r="Q16" i="5"/>
  <c r="P14" i="5"/>
  <c r="N13" i="5"/>
  <c r="M11" i="5"/>
  <c r="L10" i="5"/>
  <c r="B29" i="1"/>
  <c r="Y8" i="5" l="1"/>
  <c r="Y10" i="5" s="1"/>
  <c r="Y11" i="5" s="1"/>
  <c r="Y13" i="5" s="1"/>
  <c r="Y14" i="5" s="1"/>
  <c r="Y16" i="5" s="1"/>
  <c r="Y17" i="5" s="1"/>
  <c r="X8" i="5"/>
  <c r="U10" i="5"/>
  <c r="U11" i="5" s="1"/>
  <c r="U13" i="5" s="1"/>
  <c r="U14" i="5" s="1"/>
  <c r="U16" i="5" s="1"/>
  <c r="U17" i="5" s="1"/>
  <c r="V10" i="5"/>
  <c r="V11" i="5" s="1"/>
  <c r="V13" i="5" s="1"/>
  <c r="V14" i="5" s="1"/>
  <c r="V16" i="5" s="1"/>
  <c r="V17" i="5" s="1"/>
  <c r="R8" i="5"/>
  <c r="R10" i="5" s="1"/>
  <c r="R11" i="5" s="1"/>
  <c r="R13" i="5" s="1"/>
  <c r="R14" i="5" s="1"/>
  <c r="R16" i="5" s="1"/>
  <c r="R17" i="5" s="1"/>
  <c r="Z8" i="5"/>
  <c r="Z10" i="5" s="1"/>
  <c r="Z11" i="5" s="1"/>
  <c r="Z13" i="5" s="1"/>
  <c r="Z14" i="5" s="1"/>
  <c r="S8" i="5"/>
  <c r="S10" i="5" s="1"/>
  <c r="S11" i="5" s="1"/>
  <c r="S13" i="5" s="1"/>
  <c r="S14" i="5" s="1"/>
  <c r="S16" i="5" s="1"/>
  <c r="W10" i="5"/>
  <c r="W11" i="5" s="1"/>
  <c r="W13" i="5" s="1"/>
  <c r="W14" i="5" s="1"/>
  <c r="W16" i="5" s="1"/>
  <c r="W17" i="5" s="1"/>
  <c r="T10" i="5"/>
  <c r="T11" i="5" s="1"/>
  <c r="T13" i="5" s="1"/>
  <c r="T14" i="5" s="1"/>
  <c r="T16" i="5" s="1"/>
  <c r="T17" i="5" s="1"/>
  <c r="X10" i="5"/>
  <c r="X11" i="5" s="1"/>
  <c r="X13" i="5" s="1"/>
  <c r="X14" i="5" s="1"/>
  <c r="X16" i="5" s="1"/>
  <c r="X17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Z17" i="5" l="1"/>
  <c r="S17" i="5"/>
  <c r="Z16" i="5"/>
  <c r="S13" i="1"/>
  <c r="S16" i="1" s="1"/>
  <c r="D17" i="1"/>
</calcChain>
</file>

<file path=xl/sharedStrings.xml><?xml version="1.0" encoding="utf-8"?>
<sst xmlns="http://schemas.openxmlformats.org/spreadsheetml/2006/main" count="531" uniqueCount="156">
  <si>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</si>
  <si>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</si>
  <si>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</si>
  <si>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</si>
  <si>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</si>
  <si>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</si>
  <si>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</si>
  <si>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</si>
  <si>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</si>
  <si>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</si>
  <si>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</si>
  <si>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</si>
  <si>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</si>
  <si>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</si>
  <si>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</si>
  <si>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</si>
  <si>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</si>
  <si>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</si>
  <si>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</si>
  <si>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</si>
  <si>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</si>
  <si>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</si>
  <si>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</si>
  <si>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</si>
  <si>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</si>
  <si>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</si>
  <si>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</si>
  <si>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</si>
  <si>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</si>
  <si>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</si>
  <si>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</si>
  <si>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</si>
  <si>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</si>
  <si>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</si>
  <si>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</si>
  <si>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</si>
  <si>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</si>
  <si>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</si>
  <si>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</si>
  <si>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</si>
  <si>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</si>
  <si>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</si>
  <si>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</si>
  <si>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</si>
  <si>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</si>
  <si>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</si>
  <si>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</si>
  <si>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</si>
  <si>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</si>
  <si>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</si>
  <si>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</si>
  <si>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</si>
  <si>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</si>
  <si>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</si>
  <si>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</si>
  <si>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</si>
  <si>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</si>
  <si>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</si>
  <si>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</si>
  <si>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</si>
  <si>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</si>
  <si>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</si>
  <si>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</si>
  <si>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</si>
  <si>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</si>
  <si>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</si>
  <si>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</si>
  <si>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</si>
  <si>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</si>
  <si>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</si>
  <si>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</si>
  <si>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</si>
  <si>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</si>
  <si>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</si>
  <si>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</si>
  <si>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</si>
  <si>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</si>
  <si>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</si>
  <si>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</si>
  <si>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</si>
  <si>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</si>
  <si>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</si>
  <si>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</si>
  <si>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</si>
  <si>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</si>
  <si>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</si>
  <si>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</si>
  <si>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</si>
  <si>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</si>
  <si>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</si>
  <si>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</si>
  <si>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</si>
  <si>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</si>
  <si>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</si>
  <si>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</si>
  <si>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</si>
  <si>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</si>
  <si>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</si>
  <si>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</si>
  <si>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</si>
  <si>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</si>
  <si>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</si>
  <si>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</si>
  <si>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</si>
  <si>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</si>
  <si>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</si>
  <si>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</si>
  <si>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</si>
  <si>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</si>
  <si>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48+35(1)</t>
  </si>
  <si>
    <t>48+52(1)</t>
  </si>
  <si>
    <t>50+33(1)</t>
  </si>
  <si>
    <t>50+79(1)</t>
  </si>
  <si>
    <t>58+75(1)</t>
  </si>
  <si>
    <t>59+15(1)</t>
  </si>
  <si>
    <t>60+94(1)</t>
  </si>
  <si>
    <t>61+22(1)</t>
  </si>
  <si>
    <t>Unusable</t>
  </si>
  <si>
    <t>Pavement</t>
  </si>
  <si>
    <t>Material</t>
  </si>
  <si>
    <t xml:space="preserve">Topsoil </t>
  </si>
  <si>
    <t xml:space="preserve">Select </t>
  </si>
  <si>
    <t>Select</t>
  </si>
  <si>
    <t>Crushed</t>
  </si>
  <si>
    <t>Borrow</t>
  </si>
  <si>
    <t xml:space="preserve">Pavement </t>
  </si>
  <si>
    <t>Expanded Topsoil</t>
  </si>
  <si>
    <t>Expanded Select</t>
  </si>
  <si>
    <t xml:space="preserve">Expanded </t>
  </si>
  <si>
    <t>Crushed Mat</t>
  </si>
  <si>
    <t>Select Borrow</t>
  </si>
  <si>
    <t>Division -- Marley-SB</t>
  </si>
  <si>
    <t>Reduced Topsoil</t>
  </si>
  <si>
    <t>EBS in Fill</t>
  </si>
  <si>
    <t>48+35</t>
  </si>
  <si>
    <t>48+52</t>
  </si>
  <si>
    <t>50+33</t>
  </si>
  <si>
    <t>50+79</t>
  </si>
  <si>
    <t>58+75</t>
  </si>
  <si>
    <t>59+15</t>
  </si>
  <si>
    <t>60+94</t>
  </si>
  <si>
    <t>61+22</t>
  </si>
  <si>
    <t>Stage 1 -- Marley St - SB</t>
  </si>
  <si>
    <t>Stage 2 -- Marley St - SB</t>
  </si>
  <si>
    <t>Note 9</t>
  </si>
  <si>
    <t>Mass</t>
  </si>
  <si>
    <t>Ordinate</t>
  </si>
  <si>
    <t>47+82.84</t>
  </si>
  <si>
    <t>ROUNDABOUT</t>
  </si>
  <si>
    <t>Crushed Material</t>
  </si>
  <si>
    <t>51+28.03</t>
  </si>
  <si>
    <t>58+23.09</t>
  </si>
  <si>
    <t>61+68.57</t>
  </si>
  <si>
    <t>Totals:</t>
  </si>
  <si>
    <t>Note 10</t>
  </si>
  <si>
    <t xml:space="preserve">         MARLEY ST - NB EARTHWORK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</si>
</sst>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,##0.0"/>
    <numFmt numFmtId="165" formatCode="##,##0"/>
    <numFmt numFmtId="166" formatCode="##,##0.00"/>
    <numFmt numFmtId="167" formatCode="#,##0.0"/>
    <numFmt numFmtId="168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4" xfId="0" applyNumberFormat="1" applyFont="1" applyFill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168" fontId="4" fillId="0" borderId="6" xfId="0" applyNumberFormat="1" applyFont="1" applyBorder="1" applyAlignment="1" applyProtection="1">
      <alignment horizontal="center"/>
      <protection locked="0"/>
    </xf>
    <xf numFmtId="168" fontId="4" fillId="0" borderId="0" xfId="0" applyNumberFormat="1" applyFont="1" applyBorder="1" applyAlignment="1" applyProtection="1">
      <alignment horizontal="center"/>
      <protection locked="0"/>
    </xf>
    <xf numFmtId="168" fontId="4" fillId="0" borderId="0" xfId="0" applyNumberFormat="1" applyFont="1" applyBorder="1" applyAlignment="1" applyProtection="1">
      <alignment horizontal="center" wrapText="1"/>
      <protection locked="0"/>
    </xf>
    <xf numFmtId="168" fontId="4" fillId="0" borderId="7" xfId="0" applyNumberFormat="1" applyFont="1" applyBorder="1" applyAlignment="1" applyProtection="1">
      <alignment horizontal="center"/>
      <protection locked="0"/>
    </xf>
    <xf numFmtId="168" fontId="4" fillId="0" borderId="10" xfId="0" applyNumberFormat="1" applyFont="1" applyBorder="1" applyAlignment="1" applyProtection="1">
      <alignment horizontal="center"/>
      <protection locked="0"/>
    </xf>
    <xf numFmtId="168" fontId="4" fillId="0" borderId="11" xfId="0" applyNumberFormat="1" applyFont="1" applyBorder="1" applyAlignment="1" applyProtection="1">
      <alignment horizontal="center"/>
      <protection locked="0"/>
    </xf>
    <xf numFmtId="168" fontId="4" fillId="0" borderId="11" xfId="0" applyNumberFormat="1" applyFont="1" applyBorder="1" applyAlignment="1" applyProtection="1">
      <alignment horizontal="center" wrapText="1"/>
      <protection locked="0"/>
    </xf>
    <xf numFmtId="168" fontId="4" fillId="0" borderId="12" xfId="0" applyNumberFormat="1" applyFont="1" applyBorder="1" applyAlignment="1" applyProtection="1">
      <alignment horizont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3" fontId="4" fillId="2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4" fillId="2" borderId="2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DCFA-1D30-407D-996C-B31A50442908}">
  <dimension ref="A1:AG4096"/>
  <sheetViews>
    <sheetView showGridLines="0" workbookViewId="0">
      <selection activeCell="A7" sqref="A7:XFD13"/>
    </sheetView>
  </sheetViews>
  <sheetFormatPr defaultColWidth="26.28515625" defaultRowHeight="12.75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176.28515625" style="7" bestFit="1" customWidth="1"/>
    <col min="25" max="25" width="98.5703125" style="7" bestFit="1" customWidth="1"/>
    <col min="26" max="33" width="26.28515625" style="7"/>
    <col min="34" max="16384" width="26.28515625" style="5"/>
  </cols>
  <sheetData>
    <row r="1" spans="1:33" ht="13.5" thickBot="1" x14ac:dyDescent="0.25">
      <c r="A1" s="120" t="s">
        <v>142</v>
      </c>
    </row>
    <row r="2" spans="1:33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66"/>
      <c r="U2" s="88"/>
      <c r="V2" s="157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x14ac:dyDescent="0.2">
      <c r="A3" s="92"/>
      <c r="B3" s="92"/>
      <c r="C3" s="92"/>
      <c r="D3" s="93"/>
      <c r="E3" s="97" t="s">
        <v>117</v>
      </c>
      <c r="F3" s="121"/>
      <c r="G3" s="97" t="s">
        <v>121</v>
      </c>
      <c r="H3" s="97" t="s">
        <v>122</v>
      </c>
      <c r="I3" s="95"/>
      <c r="J3" s="96"/>
      <c r="K3" s="97" t="s">
        <v>117</v>
      </c>
      <c r="L3" s="97"/>
      <c r="M3" s="97" t="s">
        <v>121</v>
      </c>
      <c r="N3" s="97" t="s">
        <v>122</v>
      </c>
      <c r="O3" s="98"/>
      <c r="P3" s="93"/>
      <c r="Q3" s="121" t="s">
        <v>67</v>
      </c>
      <c r="R3" s="121" t="s">
        <v>122</v>
      </c>
      <c r="S3" s="121" t="s">
        <v>128</v>
      </c>
      <c r="T3" s="124" t="s">
        <v>15</v>
      </c>
      <c r="U3" s="114" t="s">
        <v>145</v>
      </c>
      <c r="V3" s="157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x14ac:dyDescent="0.2">
      <c r="A4" s="92"/>
      <c r="B4" s="92"/>
      <c r="C4" s="92"/>
      <c r="D4" s="93" t="s">
        <v>17</v>
      </c>
      <c r="E4" s="121" t="s">
        <v>125</v>
      </c>
      <c r="F4" s="121" t="s">
        <v>19</v>
      </c>
      <c r="G4" s="121" t="s">
        <v>123</v>
      </c>
      <c r="H4" s="121" t="s">
        <v>124</v>
      </c>
      <c r="I4" s="95" t="s">
        <v>22</v>
      </c>
      <c r="J4" s="93" t="s">
        <v>17</v>
      </c>
      <c r="K4" s="121" t="s">
        <v>125</v>
      </c>
      <c r="L4" s="121" t="s">
        <v>19</v>
      </c>
      <c r="M4" s="121" t="s">
        <v>123</v>
      </c>
      <c r="N4" s="121" t="s">
        <v>124</v>
      </c>
      <c r="O4" s="95" t="s">
        <v>22</v>
      </c>
      <c r="P4" s="93" t="s">
        <v>17</v>
      </c>
      <c r="Q4" s="121" t="s">
        <v>19</v>
      </c>
      <c r="R4" s="121" t="s">
        <v>149</v>
      </c>
      <c r="S4" s="121" t="s">
        <v>130</v>
      </c>
      <c r="T4" s="124" t="s">
        <v>23</v>
      </c>
      <c r="U4" s="115" t="s">
        <v>146</v>
      </c>
      <c r="V4" s="157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x14ac:dyDescent="0.2">
      <c r="A5" s="92" t="s">
        <v>25</v>
      </c>
      <c r="B5" s="92" t="s">
        <v>16</v>
      </c>
      <c r="C5" s="92" t="s">
        <v>26</v>
      </c>
      <c r="D5" s="101"/>
      <c r="E5" s="121" t="s">
        <v>119</v>
      </c>
      <c r="F5" s="122"/>
      <c r="G5" s="121" t="s">
        <v>119</v>
      </c>
      <c r="H5" s="122"/>
      <c r="I5" s="103"/>
      <c r="J5" s="93"/>
      <c r="K5" s="121" t="s">
        <v>119</v>
      </c>
      <c r="L5" s="122"/>
      <c r="M5" s="121" t="s">
        <v>119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67" t="s">
        <v>35</v>
      </c>
      <c r="U6" s="116" t="s">
        <v>144</v>
      </c>
      <c r="V6" s="157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14" spans="1:33" ht="13.5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11"/>
      <c r="K14" s="11"/>
      <c r="L14" s="11"/>
      <c r="M14" s="10"/>
      <c r="N14" s="11"/>
      <c r="O14" s="11"/>
      <c r="P14" s="11"/>
      <c r="Q14" s="10"/>
      <c r="R14" s="10"/>
      <c r="S14" s="11"/>
      <c r="T14" s="11"/>
      <c r="U14" s="11"/>
      <c r="V14" s="11"/>
    </row>
    <row r="15" spans="1:33" ht="13.5" thickBot="1" x14ac:dyDescent="0.25">
      <c r="A15" s="12"/>
      <c r="B15" s="12"/>
      <c r="C15" s="12"/>
      <c r="D15" s="12"/>
      <c r="E15" s="12"/>
      <c r="F15" s="12"/>
      <c r="G15" s="12"/>
      <c r="H15" s="12" t="s">
        <v>153</v>
      </c>
      <c r="I15" s="12"/>
      <c r="J15" s="13">
        <f t="shared" ref="J15:O15" si="0">SUM(J14:J14)</f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13">
        <f t="shared" si="0"/>
        <v>0</v>
      </c>
      <c r="P15" s="13"/>
      <c r="Q15" s="10"/>
      <c r="R15" s="10"/>
      <c r="S15" s="13"/>
      <c r="U15" s="11"/>
      <c r="V15" s="11"/>
      <c r="W15" s="17" t="s">
        <v>36</v>
      </c>
      <c r="X15" s="18"/>
      <c r="Y15" s="19"/>
    </row>
    <row r="16" spans="1:33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3"/>
      <c r="K16" s="13"/>
      <c r="L16" s="13"/>
      <c r="M16" s="10"/>
      <c r="N16" s="13"/>
      <c r="O16" s="13"/>
      <c r="P16" s="13"/>
      <c r="Q16" s="10"/>
      <c r="R16" s="10"/>
      <c r="S16" s="13"/>
      <c r="U16" s="11"/>
      <c r="V16" s="11"/>
      <c r="W16" s="17" t="s">
        <v>37</v>
      </c>
      <c r="X16" s="20" t="s">
        <v>38</v>
      </c>
      <c r="Y16" s="20"/>
    </row>
    <row r="17" spans="1:25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3"/>
      <c r="K17" s="13"/>
      <c r="L17" s="13"/>
      <c r="M17" s="10"/>
      <c r="N17" s="13"/>
      <c r="O17" s="13"/>
      <c r="P17" s="13"/>
      <c r="Q17" s="10"/>
      <c r="R17" s="10"/>
      <c r="S17" s="13"/>
      <c r="U17" s="11"/>
      <c r="V17" s="11"/>
      <c r="W17" s="21"/>
      <c r="X17" s="22"/>
      <c r="Y17" s="22"/>
    </row>
    <row r="18" spans="1:25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0"/>
      <c r="N18" s="13"/>
      <c r="O18" s="13"/>
      <c r="P18" s="13"/>
      <c r="Q18" s="10"/>
      <c r="R18" s="10"/>
      <c r="S18" s="13"/>
      <c r="U18" s="11"/>
      <c r="V18" s="11"/>
      <c r="W18" s="21" t="s">
        <v>39</v>
      </c>
      <c r="X18" s="22" t="s">
        <v>40</v>
      </c>
      <c r="Y18" s="22"/>
    </row>
    <row r="19" spans="1:25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0"/>
      <c r="N19" s="13"/>
      <c r="O19" s="13"/>
      <c r="P19" s="13"/>
      <c r="Q19" s="10"/>
      <c r="R19" s="10"/>
      <c r="S19" s="13"/>
      <c r="U19" s="11"/>
      <c r="V19" s="11"/>
      <c r="W19" s="21" t="s">
        <v>41</v>
      </c>
      <c r="X19" s="22" t="s">
        <v>42</v>
      </c>
      <c r="Y19" s="22"/>
    </row>
    <row r="20" spans="1:25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W20" s="21" t="s">
        <v>43</v>
      </c>
      <c r="X20" s="22" t="s">
        <v>44</v>
      </c>
      <c r="Y20" s="22" t="s">
        <v>45</v>
      </c>
    </row>
    <row r="21" spans="1:25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W21" s="21" t="s">
        <v>46</v>
      </c>
      <c r="X21" s="22" t="s">
        <v>44</v>
      </c>
      <c r="Y21" s="22" t="s">
        <v>47</v>
      </c>
    </row>
    <row r="22" spans="1:25" ht="12.75" customHeight="1" x14ac:dyDescent="0.2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23" t="s">
        <v>48</v>
      </c>
      <c r="X22" s="24" t="s">
        <v>49</v>
      </c>
      <c r="Y22" s="24" t="s">
        <v>50</v>
      </c>
    </row>
    <row r="23" spans="1:25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23" t="s">
        <v>51</v>
      </c>
      <c r="X23" s="24" t="s">
        <v>52</v>
      </c>
      <c r="Y23" s="24" t="s">
        <v>53</v>
      </c>
    </row>
    <row r="24" spans="1:25" ht="12.75" customHeight="1" x14ac:dyDescent="0.2">
      <c r="A24" s="12"/>
      <c r="B24" s="12"/>
      <c r="C24" s="12"/>
      <c r="D24" s="12"/>
      <c r="E24" s="12"/>
      <c r="F24" s="15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23" t="s">
        <v>54</v>
      </c>
      <c r="X24" s="24" t="s">
        <v>105</v>
      </c>
      <c r="Y24" s="24" t="s">
        <v>56</v>
      </c>
    </row>
    <row r="25" spans="1:25" ht="12.75" customHeight="1" x14ac:dyDescent="0.2">
      <c r="A25" s="12"/>
      <c r="B25" s="12"/>
      <c r="C25" s="12"/>
      <c r="D25" s="12"/>
      <c r="E25" s="12"/>
      <c r="F25" s="15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23" t="s">
        <v>54</v>
      </c>
      <c r="X25" s="24" t="s">
        <v>106</v>
      </c>
      <c r="Y25" s="24" t="s">
        <v>58</v>
      </c>
    </row>
    <row r="26" spans="1:25" ht="12.75" customHeight="1" x14ac:dyDescent="0.2">
      <c r="A26" s="12"/>
      <c r="B26" s="12"/>
      <c r="C26" s="12"/>
      <c r="D26" s="12"/>
      <c r="E26" s="12"/>
      <c r="F26" s="15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23" t="s">
        <v>54</v>
      </c>
      <c r="X26" s="24" t="s">
        <v>107</v>
      </c>
      <c r="Y26" s="24" t="s">
        <v>62</v>
      </c>
    </row>
    <row r="27" spans="1:25" ht="12.75" customHeight="1" thickBot="1" x14ac:dyDescent="0.25">
      <c r="A27" s="12"/>
      <c r="B27" s="12"/>
      <c r="C27" s="12"/>
      <c r="D27" s="12"/>
      <c r="E27" s="12"/>
      <c r="F27" s="15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25" t="s">
        <v>54</v>
      </c>
      <c r="X27" s="26" t="s">
        <v>108</v>
      </c>
      <c r="Y27" s="26" t="s">
        <v>60</v>
      </c>
    </row>
    <row r="28" spans="1:25" ht="12.75" customHeight="1" x14ac:dyDescent="0.2">
      <c r="A28" s="12"/>
      <c r="B28" s="12"/>
      <c r="C28" s="12"/>
      <c r="D28" s="12"/>
      <c r="E28" s="12"/>
      <c r="F28" s="15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W29" s="16"/>
      <c r="X29" s="16"/>
      <c r="Y29" s="16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W30" s="16"/>
      <c r="X30" s="16"/>
      <c r="Y30" s="16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W31" s="16"/>
      <c r="X31" s="16"/>
      <c r="Y31" s="16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W32" s="16"/>
      <c r="X32" s="16"/>
      <c r="Y32" s="16"/>
    </row>
    <row r="33" spans="1:25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W33" s="16"/>
      <c r="X33" s="16"/>
      <c r="Y33" s="16"/>
    </row>
    <row r="34" spans="1:25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25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5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5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5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5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5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5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5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5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5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5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5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5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5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</row>
    <row r="605" spans="1:25" ht="12.75" customHeight="1" thickBo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</row>
    <row r="606" spans="1:25" ht="13.5" thickBo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17" t="s">
        <v>36</v>
      </c>
      <c r="X606" s="18"/>
      <c r="Y606" s="19"/>
    </row>
    <row r="607" spans="1:2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17" t="s">
        <v>37</v>
      </c>
      <c r="X607" s="20" t="s">
        <v>38</v>
      </c>
      <c r="Y607" s="20"/>
    </row>
    <row r="608" spans="1:2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1" t="s">
        <v>39</v>
      </c>
      <c r="X608" s="22" t="s">
        <v>40</v>
      </c>
      <c r="Y608" s="22"/>
    </row>
    <row r="609" spans="1: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1" t="s">
        <v>41</v>
      </c>
      <c r="X609" s="22" t="s">
        <v>42</v>
      </c>
      <c r="Y609" s="22"/>
    </row>
    <row r="610" spans="1: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1" t="s">
        <v>43</v>
      </c>
      <c r="X610" s="22" t="s">
        <v>44</v>
      </c>
      <c r="Y610" s="22" t="s">
        <v>45</v>
      </c>
    </row>
    <row r="611" spans="1:25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1" t="s">
        <v>46</v>
      </c>
      <c r="X611" s="22" t="s">
        <v>44</v>
      </c>
      <c r="Y611" s="22" t="s">
        <v>47</v>
      </c>
    </row>
    <row r="612" spans="1:25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3" t="s">
        <v>48</v>
      </c>
      <c r="X612" s="24" t="s">
        <v>49</v>
      </c>
      <c r="Y612" s="24" t="s">
        <v>50</v>
      </c>
    </row>
    <row r="613" spans="1:25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W613" s="23" t="s">
        <v>51</v>
      </c>
      <c r="X613" s="24" t="s">
        <v>52</v>
      </c>
      <c r="Y613" s="24" t="s">
        <v>53</v>
      </c>
    </row>
    <row r="614" spans="1:25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W614" s="23" t="s">
        <v>54</v>
      </c>
      <c r="X614" s="24" t="s">
        <v>55</v>
      </c>
      <c r="Y614" s="24" t="s">
        <v>56</v>
      </c>
    </row>
    <row r="615" spans="1:2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W615" s="23" t="s">
        <v>54</v>
      </c>
      <c r="X615" s="24" t="s">
        <v>57</v>
      </c>
      <c r="Y615" s="24" t="s">
        <v>58</v>
      </c>
    </row>
    <row r="616" spans="1:2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W616" s="23" t="s">
        <v>54</v>
      </c>
      <c r="X616" s="24" t="s">
        <v>59</v>
      </c>
      <c r="Y616" s="24" t="s">
        <v>60</v>
      </c>
    </row>
    <row r="617" spans="1:25" ht="13.5" thickBo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W617" s="25" t="s">
        <v>54</v>
      </c>
      <c r="X617" s="26" t="s">
        <v>61</v>
      </c>
      <c r="Y617" s="26" t="s">
        <v>62</v>
      </c>
    </row>
    <row r="618" spans="1:2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</row>
    <row r="1920" spans="1:19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</row>
    <row r="1921" spans="1:1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</row>
    <row r="1922" spans="1:1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/>
    </row>
    <row r="1923" spans="1:1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</row>
    <row r="1924" spans="1:1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1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1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1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1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1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1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1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1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1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1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1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1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</row>
    <row r="4093" spans="1:9" x14ac:dyDescent="0.2">
      <c r="A4093" s="12"/>
      <c r="B4093" s="12"/>
      <c r="C4093" s="12"/>
      <c r="D4093" s="12"/>
      <c r="E4093" s="12"/>
      <c r="F4093" s="12"/>
      <c r="G4093" s="12"/>
      <c r="H4093" s="12"/>
      <c r="I4093" s="12"/>
    </row>
    <row r="4094" spans="1:9" x14ac:dyDescent="0.2">
      <c r="A4094" s="12"/>
      <c r="B4094" s="12"/>
      <c r="C4094" s="12"/>
      <c r="D4094" s="12"/>
      <c r="E4094" s="12"/>
      <c r="F4094" s="12"/>
      <c r="G4094" s="12"/>
      <c r="H4094" s="12"/>
      <c r="I4094" s="12"/>
    </row>
    <row r="4095" spans="1:9" x14ac:dyDescent="0.2">
      <c r="A4095" s="12"/>
      <c r="B4095" s="12"/>
      <c r="C4095" s="12"/>
      <c r="D4095" s="12"/>
      <c r="E4095" s="12"/>
      <c r="F4095" s="12"/>
      <c r="G4095" s="12"/>
      <c r="H4095" s="12"/>
      <c r="I4095" s="12"/>
    </row>
    <row r="4096" spans="1:9" x14ac:dyDescent="0.2">
      <c r="A4096" s="12"/>
      <c r="B4096" s="12"/>
      <c r="C4096" s="12"/>
      <c r="D4096" s="12"/>
      <c r="E4096" s="12"/>
      <c r="F4096" s="12"/>
      <c r="G4096" s="12"/>
      <c r="H4096" s="12"/>
      <c r="I4096" s="12"/>
    </row>
  </sheetData>
  <pageMargins left="0.7" right="0.7" top="0.75" bottom="0.75" header="0.3" footer="0.3"/>
  <pageSetup paperSize="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32DA-8DE5-4EB8-8DD6-C0ACCFF201C2}">
  <dimension ref="A1:AG4098"/>
  <sheetViews>
    <sheetView showGridLines="0" tabSelected="1" workbookViewId="0">
      <selection activeCell="T37" sqref="T37"/>
    </sheetView>
  </sheetViews>
  <sheetFormatPr defaultColWidth="26.28515625" defaultRowHeight="12.75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176.28515625" style="7" bestFit="1" customWidth="1"/>
    <col min="25" max="25" width="98.5703125" style="7" bestFit="1" customWidth="1"/>
    <col min="26" max="33" width="26.28515625" style="7"/>
    <col min="34" max="16384" width="26.28515625" style="5"/>
  </cols>
  <sheetData>
    <row r="1" spans="1:33" ht="13.5" thickBot="1" x14ac:dyDescent="0.25">
      <c r="A1" s="120" t="s">
        <v>143</v>
      </c>
    </row>
    <row r="2" spans="1:33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66"/>
      <c r="U2" s="88"/>
      <c r="V2" s="157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x14ac:dyDescent="0.2">
      <c r="A3" s="92"/>
      <c r="B3" s="92"/>
      <c r="C3" s="92"/>
      <c r="D3" s="93"/>
      <c r="E3" s="97" t="s">
        <v>117</v>
      </c>
      <c r="F3" s="121"/>
      <c r="G3" s="97" t="s">
        <v>121</v>
      </c>
      <c r="H3" s="97" t="s">
        <v>122</v>
      </c>
      <c r="I3" s="95"/>
      <c r="J3" s="96"/>
      <c r="K3" s="97" t="s">
        <v>117</v>
      </c>
      <c r="L3" s="97"/>
      <c r="M3" s="97" t="s">
        <v>121</v>
      </c>
      <c r="N3" s="97" t="s">
        <v>122</v>
      </c>
      <c r="O3" s="98"/>
      <c r="P3" s="93"/>
      <c r="Q3" s="121" t="s">
        <v>67</v>
      </c>
      <c r="R3" s="121" t="s">
        <v>122</v>
      </c>
      <c r="S3" s="121" t="s">
        <v>128</v>
      </c>
      <c r="T3" s="124" t="s">
        <v>15</v>
      </c>
      <c r="U3" s="114" t="s">
        <v>145</v>
      </c>
      <c r="V3" s="157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x14ac:dyDescent="0.2">
      <c r="A4" s="92"/>
      <c r="B4" s="92"/>
      <c r="C4" s="92"/>
      <c r="D4" s="93" t="s">
        <v>17</v>
      </c>
      <c r="E4" s="121" t="s">
        <v>125</v>
      </c>
      <c r="F4" s="121" t="s">
        <v>19</v>
      </c>
      <c r="G4" s="121" t="s">
        <v>123</v>
      </c>
      <c r="H4" s="121" t="s">
        <v>124</v>
      </c>
      <c r="I4" s="95" t="s">
        <v>22</v>
      </c>
      <c r="J4" s="93" t="s">
        <v>17</v>
      </c>
      <c r="K4" s="121" t="s">
        <v>125</v>
      </c>
      <c r="L4" s="121" t="s">
        <v>19</v>
      </c>
      <c r="M4" s="121" t="s">
        <v>123</v>
      </c>
      <c r="N4" s="121" t="s">
        <v>124</v>
      </c>
      <c r="O4" s="95" t="s">
        <v>22</v>
      </c>
      <c r="P4" s="93" t="s">
        <v>17</v>
      </c>
      <c r="Q4" s="121" t="s">
        <v>19</v>
      </c>
      <c r="R4" s="121" t="s">
        <v>149</v>
      </c>
      <c r="S4" s="121" t="s">
        <v>130</v>
      </c>
      <c r="T4" s="124" t="s">
        <v>23</v>
      </c>
      <c r="U4" s="115" t="s">
        <v>146</v>
      </c>
      <c r="V4" s="157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x14ac:dyDescent="0.2">
      <c r="A5" s="92" t="s">
        <v>25</v>
      </c>
      <c r="B5" s="92" t="s">
        <v>16</v>
      </c>
      <c r="C5" s="92" t="s">
        <v>26</v>
      </c>
      <c r="D5" s="101"/>
      <c r="E5" s="121" t="s">
        <v>119</v>
      </c>
      <c r="F5" s="122"/>
      <c r="G5" s="121" t="s">
        <v>119</v>
      </c>
      <c r="H5" s="122"/>
      <c r="I5" s="103"/>
      <c r="J5" s="93"/>
      <c r="K5" s="121" t="s">
        <v>119</v>
      </c>
      <c r="L5" s="122"/>
      <c r="M5" s="121" t="s">
        <v>119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67" t="s">
        <v>144</v>
      </c>
      <c r="U6" s="116" t="s">
        <v>154</v>
      </c>
      <c r="V6" s="157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s="91" customFormat="1" x14ac:dyDescent="0.2">
      <c r="A7" s="128" t="s">
        <v>147</v>
      </c>
      <c r="B7" s="129">
        <v>4782.84</v>
      </c>
      <c r="C7" s="129">
        <v>0</v>
      </c>
      <c r="D7" s="141">
        <v>9.5424601749982696E-4</v>
      </c>
      <c r="E7" s="129">
        <v>0</v>
      </c>
      <c r="F7" s="129">
        <v>2454.08</v>
      </c>
      <c r="G7" s="129">
        <v>120</v>
      </c>
      <c r="H7" s="129">
        <v>118</v>
      </c>
      <c r="I7" s="142">
        <v>60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49">
        <v>0</v>
      </c>
      <c r="Q7" s="130">
        <v>0</v>
      </c>
      <c r="R7" s="130">
        <v>0</v>
      </c>
      <c r="S7" s="130">
        <v>0</v>
      </c>
      <c r="T7" s="131">
        <v>0</v>
      </c>
      <c r="U7" s="132">
        <v>0</v>
      </c>
      <c r="V7" s="157"/>
      <c r="W7" s="89"/>
      <c r="X7" s="89"/>
      <c r="Y7" s="89"/>
      <c r="Z7" s="90"/>
      <c r="AA7" s="90"/>
      <c r="AB7" s="90"/>
      <c r="AC7" s="90"/>
      <c r="AD7" s="90"/>
      <c r="AE7" s="90"/>
      <c r="AF7" s="90"/>
      <c r="AG7" s="90"/>
    </row>
    <row r="8" spans="1:33" x14ac:dyDescent="0.2">
      <c r="A8" s="138" t="s">
        <v>134</v>
      </c>
      <c r="B8" s="126">
        <v>4835.0000000002001</v>
      </c>
      <c r="C8" s="126">
        <f>B8-B7</f>
        <v>52.160000000199943</v>
      </c>
      <c r="D8" s="145">
        <v>9.5424601749982696E-4</v>
      </c>
      <c r="E8" s="126">
        <v>0</v>
      </c>
      <c r="F8" s="126">
        <v>2724.0336851173702</v>
      </c>
      <c r="G8" s="126">
        <v>120</v>
      </c>
      <c r="H8" s="126">
        <v>118</v>
      </c>
      <c r="I8" s="146">
        <v>60</v>
      </c>
      <c r="J8" s="10">
        <v>0</v>
      </c>
      <c r="K8" s="10">
        <v>0</v>
      </c>
      <c r="L8" s="10">
        <f>AVERAGE(F7:F8)*(C8)/27</f>
        <v>5001.6742558658771</v>
      </c>
      <c r="M8" s="10">
        <f>AVERAGE(G7:G8)*(C8)/27</f>
        <v>231.82222222311086</v>
      </c>
      <c r="N8" s="10">
        <f>AVERAGE(H7:H8)*(C8)/27</f>
        <v>227.95851851939236</v>
      </c>
      <c r="O8" s="10">
        <f>AVERAGE(I7:I8)*(C8)/27</f>
        <v>115.91111111155543</v>
      </c>
      <c r="P8" s="151">
        <f>J8*'Marley SB Stage 1'!P5+P7</f>
        <v>0</v>
      </c>
      <c r="Q8" s="10">
        <f>(L8-(N8*'Marley SB Stage 1'!$S$5)-(O8*'Marley SB Stage 1'!$T$5))*'Marley SB Stage 1'!$Q$5+Q7</f>
        <v>5822.9802272381085</v>
      </c>
      <c r="R8" s="10">
        <f>M8*'Marley SB Stage 1'!$R$5+R7</f>
        <v>231.82222222311086</v>
      </c>
      <c r="S8" s="10">
        <f>N8*'Marley SB Stage 1'!S5+S7</f>
        <v>262.15229629730118</v>
      </c>
      <c r="T8" s="11">
        <f>O8*'Marley SB Stage 1'!T5+T7</f>
        <v>81.13777777808879</v>
      </c>
      <c r="U8" s="139">
        <f>(J8-K8-(L8-(N8*'Marley SB Stage 1'!$S$5)-(O8*'Marley SB Stage 1'!$T$5))*'Marley SB Stage 1'!$Q$5+U7)</f>
        <v>-5822.9802272381085</v>
      </c>
      <c r="V8" s="11"/>
    </row>
    <row r="9" spans="1:33" ht="13.5" thickBot="1" x14ac:dyDescent="0.25">
      <c r="A9" s="133" t="s">
        <v>135</v>
      </c>
      <c r="B9" s="134">
        <v>4851.99999999998</v>
      </c>
      <c r="C9" s="134">
        <f>B9-B8</f>
        <v>16.999999999779902</v>
      </c>
      <c r="D9" s="143">
        <v>4.4522045427584098E-3</v>
      </c>
      <c r="E9" s="134">
        <v>0</v>
      </c>
      <c r="F9" s="134">
        <v>2969.7315885633002</v>
      </c>
      <c r="G9" s="134">
        <v>132</v>
      </c>
      <c r="H9" s="134">
        <v>130</v>
      </c>
      <c r="I9" s="144">
        <v>65</v>
      </c>
      <c r="J9" s="135">
        <f>AVERAGE(D8:D9)*(C9)/27</f>
        <v>1.7020307319111124E-3</v>
      </c>
      <c r="K9" s="135">
        <f>AVERAGE(E8:E9)*(C9)/27</f>
        <v>0</v>
      </c>
      <c r="L9" s="135">
        <f>AVERAGE(F8:F9)*(C9)/27</f>
        <v>1792.4816602095964</v>
      </c>
      <c r="M9" s="135">
        <f>AVERAGE(G8:G9)*(C9)/27</f>
        <v>79.333333332306211</v>
      </c>
      <c r="N9" s="135">
        <f>AVERAGE(H8:H9)*(C9)/27</f>
        <v>78.074074073063258</v>
      </c>
      <c r="O9" s="135">
        <f>AVERAGE(I8:I9)*(C9)/27</f>
        <v>39.351851851342367</v>
      </c>
      <c r="P9" s="150">
        <f>J9*'Marley SB Stage 1'!P5+P8</f>
        <v>1.7020307319111124E-3</v>
      </c>
      <c r="Q9" s="135">
        <f>(L9-(N9*'Marley SB Stage 1'!$S$5)-(O9*'Marley SB Stage 1'!$T$5))*'Marley SB Stage 1'!$Q$5+Q8</f>
        <v>7916.9179506501514</v>
      </c>
      <c r="R9" s="135">
        <f>M9*'Marley SB Stage 1'!$R$5+R8</f>
        <v>311.1555555554171</v>
      </c>
      <c r="S9" s="135">
        <f>N9*'Marley SB Stage 1'!S5+S8</f>
        <v>351.93748148132391</v>
      </c>
      <c r="T9" s="136">
        <f>O9*'Marley SB Stage 1'!T5+T8</f>
        <v>108.68407407402844</v>
      </c>
      <c r="U9" s="137">
        <f>(J9-K9-(L9-(N9*'Marley SB Stage 1'!$S$5)-(O9*'Marley SB Stage 1'!$T$5))*'Marley SB Stage 1'!$Q$5+U8)</f>
        <v>-7916.9162486194191</v>
      </c>
      <c r="V9" s="11"/>
    </row>
    <row r="10" spans="1:33" ht="13.5" thickBot="1" x14ac:dyDescent="0.25">
      <c r="A10" s="158"/>
      <c r="B10" s="159"/>
      <c r="C10" s="159"/>
      <c r="D10" s="160" t="s">
        <v>148</v>
      </c>
      <c r="E10" s="159"/>
      <c r="F10" s="159"/>
      <c r="G10" s="159"/>
      <c r="H10" s="159"/>
      <c r="I10" s="161"/>
      <c r="J10" s="162"/>
      <c r="K10" s="162"/>
      <c r="L10" s="162"/>
      <c r="M10" s="162"/>
      <c r="N10" s="162"/>
      <c r="O10" s="162"/>
      <c r="P10" s="163"/>
      <c r="Q10" s="162"/>
      <c r="R10" s="162"/>
      <c r="S10" s="162"/>
      <c r="T10" s="164"/>
      <c r="U10" s="165"/>
      <c r="V10" s="11"/>
    </row>
    <row r="11" spans="1:33" x14ac:dyDescent="0.2">
      <c r="A11" s="138" t="s">
        <v>136</v>
      </c>
      <c r="B11" s="126">
        <v>5032.99999999999</v>
      </c>
      <c r="C11" s="126">
        <v>0</v>
      </c>
      <c r="D11" s="145">
        <v>0</v>
      </c>
      <c r="E11" s="126">
        <v>0</v>
      </c>
      <c r="F11" s="126">
        <v>2597.7283566814999</v>
      </c>
      <c r="G11" s="126">
        <v>130</v>
      </c>
      <c r="H11" s="126">
        <v>128</v>
      </c>
      <c r="I11" s="146">
        <v>64</v>
      </c>
      <c r="J11" s="10">
        <f>AVERAGE(D9:D11)*(C11)/27</f>
        <v>0</v>
      </c>
      <c r="K11" s="10">
        <f>AVERAGE(E9:E11)*(C11)/27</f>
        <v>0</v>
      </c>
      <c r="L11" s="10">
        <f>AVERAGE(F9:F11)*(C11)/27</f>
        <v>0</v>
      </c>
      <c r="M11" s="10">
        <f>AVERAGE(G9:G11)*(C11)/27</f>
        <v>0</v>
      </c>
      <c r="N11" s="10">
        <f>AVERAGE(H9:H11)*(C11)/27</f>
        <v>0</v>
      </c>
      <c r="O11" s="10">
        <f>AVERAGE(I9:I11)*(C11)/27</f>
        <v>0</v>
      </c>
      <c r="P11" s="151">
        <f>J11*'Marley SB Stage 1'!P5+P9</f>
        <v>1.7020307319111124E-3</v>
      </c>
      <c r="Q11" s="10">
        <f>(L11-(N11*'Marley SB Stage 1'!$S$5)-(O11*'Marley SB Stage 1'!$T$5))*'Marley SB Stage 1'!$Q$5+Q9</f>
        <v>7916.9179506501514</v>
      </c>
      <c r="R11" s="10">
        <f>M11*'Marley SB Stage 1'!$R$5+R9</f>
        <v>311.1555555554171</v>
      </c>
      <c r="S11" s="10">
        <f>N11*'Marley SB Stage 1'!S5+S9</f>
        <v>351.93748148132391</v>
      </c>
      <c r="T11" s="11">
        <f>O11*'Marley SB Stage 1'!T5+T9</f>
        <v>108.68407407402844</v>
      </c>
      <c r="U11" s="139">
        <f>(J11-K11-(L11-(N11*'Marley SB Stage 1'!$S$5)-(O11*'Marley SB Stage 1'!$T$5))*'Marley SB Stage 1'!$Q$5+U9)</f>
        <v>-7916.9162486194191</v>
      </c>
      <c r="V11" s="11"/>
    </row>
    <row r="12" spans="1:33" x14ac:dyDescent="0.2">
      <c r="A12" s="138" t="s">
        <v>137</v>
      </c>
      <c r="B12" s="127">
        <v>5079</v>
      </c>
      <c r="C12" s="127">
        <f>B12-B11</f>
        <v>46.000000000010004</v>
      </c>
      <c r="D12" s="154">
        <v>3.6721494937883099</v>
      </c>
      <c r="E12" s="127">
        <v>0</v>
      </c>
      <c r="F12" s="127">
        <v>2354.85766880746</v>
      </c>
      <c r="G12" s="127">
        <v>104</v>
      </c>
      <c r="H12" s="127">
        <v>106</v>
      </c>
      <c r="I12" s="155">
        <v>53</v>
      </c>
      <c r="J12" s="11">
        <f>AVERAGE(D11:D12)*(C12)/27</f>
        <v>3.1281273465610924</v>
      </c>
      <c r="K12" s="11">
        <f>AVERAGE(E11:E12)*(C12)/27</f>
        <v>0</v>
      </c>
      <c r="L12" s="11">
        <f>AVERAGE(F11:F12)*(C12)/27</f>
        <v>4218.8695772692899</v>
      </c>
      <c r="M12" s="10">
        <f>AVERAGE(G11:G12)*(C12)/27</f>
        <v>199.33333333337669</v>
      </c>
      <c r="N12" s="11">
        <f>AVERAGE(H11:H12)*(C12)/27</f>
        <v>199.33333333337669</v>
      </c>
      <c r="O12" s="11">
        <f>AVERAGE(I11:I12)*(C12)/27</f>
        <v>99.666666666688343</v>
      </c>
      <c r="P12" s="156">
        <f>J12*'Marley SB Stage 1'!P5+P11</f>
        <v>3.1298293772930035</v>
      </c>
      <c r="Q12" s="10">
        <f>(L12-(N12*'Marley SB Stage 1'!$S$5)-(O12*'Marley SB Stage 1'!$T$5))*'Marley SB Stage 1'!$Q$5+Q11</f>
        <v>12816.754922236683</v>
      </c>
      <c r="R12" s="10">
        <f>M12*'Marley SB Stage 1'!$R$5+R11</f>
        <v>510.48888888879378</v>
      </c>
      <c r="S12" s="11">
        <f>N12*'Marley SB Stage 1'!S5+S11</f>
        <v>581.17081481470711</v>
      </c>
      <c r="T12" s="11">
        <f>O12*'Marley SB Stage 1'!T5+T11</f>
        <v>178.45074074071027</v>
      </c>
      <c r="U12" s="139">
        <f>(J12-K12-(L12-(N12*'Marley SB Stage 1'!$S$5)-(O12*'Marley SB Stage 1'!$T$5))*'Marley SB Stage 1'!$Q$5+U11)</f>
        <v>-12813.625092859389</v>
      </c>
      <c r="V12" s="11"/>
    </row>
    <row r="13" spans="1:33" ht="13.5" thickBot="1" x14ac:dyDescent="0.25">
      <c r="A13" s="133" t="s">
        <v>150</v>
      </c>
      <c r="B13" s="140">
        <v>5128.03</v>
      </c>
      <c r="C13" s="140">
        <f>B13-B12</f>
        <v>49.029999999999745</v>
      </c>
      <c r="D13" s="147">
        <v>19.8</v>
      </c>
      <c r="E13" s="140">
        <v>0</v>
      </c>
      <c r="F13" s="140">
        <v>1950.2</v>
      </c>
      <c r="G13" s="140">
        <v>104</v>
      </c>
      <c r="H13" s="140">
        <v>106</v>
      </c>
      <c r="I13" s="148">
        <v>53</v>
      </c>
      <c r="J13" s="136">
        <f>AVERAGE(D12:D13)*(C13)/27</f>
        <v>21.311842401489539</v>
      </c>
      <c r="K13" s="136">
        <f>AVERAGE(E12:E13)*(C13)/27</f>
        <v>0</v>
      </c>
      <c r="L13" s="136">
        <f>AVERAGE(F12:F13)*(C13)/27</f>
        <v>3908.8329166968269</v>
      </c>
      <c r="M13" s="135">
        <f>AVERAGE(G12:G13)*(C13)/27</f>
        <v>188.85629629629531</v>
      </c>
      <c r="N13" s="136">
        <f>AVERAGE(H12:H13)*(C13)/27</f>
        <v>192.48814814814716</v>
      </c>
      <c r="O13" s="136">
        <f>AVERAGE(I12:I13)*(C13)/27</f>
        <v>96.244074074073581</v>
      </c>
      <c r="P13" s="153">
        <f>J13*'Marley SB Stage 1'!P5+P12</f>
        <v>24.441671778782542</v>
      </c>
      <c r="Q13" s="135">
        <f>(L13-(N13*'Marley SB Stage 1'!$S$5)-(O13*'Marley SB Stage 1'!$T$5))*'Marley SB Stage 1'!$Q$5+Q12</f>
        <v>17341.880790329942</v>
      </c>
      <c r="R13" s="135">
        <f>M13*'Marley SB Stage 1'!$R$5+R12</f>
        <v>699.34518518508912</v>
      </c>
      <c r="S13" s="136">
        <f>N13*'Marley SB Stage 1'!S6+S12</f>
        <v>581.17081481470711</v>
      </c>
      <c r="T13" s="136">
        <f>O13*'Marley SB Stage 1'!T5+T12</f>
        <v>245.82159259256179</v>
      </c>
      <c r="U13" s="137">
        <f>(J13-K13-(L13-(N13*'Marley SB Stage 1'!$S$5)-(O13*'Marley SB Stage 1'!$T$5))*'Marley SB Stage 1'!$Q$5+U12)</f>
        <v>-17317.439118551156</v>
      </c>
      <c r="V13" s="11"/>
    </row>
    <row r="14" spans="1:33" ht="13.5" thickBot="1" x14ac:dyDescent="0.25">
      <c r="A14" s="196" t="s">
        <v>155</v>
      </c>
      <c r="B14" s="187"/>
      <c r="C14" s="187"/>
      <c r="D14" s="188"/>
      <c r="E14" s="187"/>
      <c r="F14" s="187"/>
      <c r="G14" s="187"/>
      <c r="H14" s="187"/>
      <c r="I14" s="189"/>
      <c r="J14" s="164"/>
      <c r="K14" s="164"/>
      <c r="L14" s="164"/>
      <c r="M14" s="162"/>
      <c r="N14" s="164"/>
      <c r="O14" s="164"/>
      <c r="P14" s="190"/>
      <c r="Q14" s="162"/>
      <c r="R14" s="162"/>
      <c r="S14" s="164"/>
      <c r="T14" s="164"/>
      <c r="U14" s="165"/>
      <c r="V14" s="11"/>
    </row>
    <row r="15" spans="1:33" s="91" customFormat="1" x14ac:dyDescent="0.2">
      <c r="A15" s="101" t="s">
        <v>151</v>
      </c>
      <c r="B15" s="102">
        <v>5823.09</v>
      </c>
      <c r="C15" s="102"/>
      <c r="D15" s="171">
        <v>4</v>
      </c>
      <c r="E15" s="170">
        <v>0</v>
      </c>
      <c r="F15" s="170">
        <v>286.8</v>
      </c>
      <c r="G15" s="170">
        <v>64</v>
      </c>
      <c r="H15" s="170">
        <v>62</v>
      </c>
      <c r="I15" s="172">
        <v>32</v>
      </c>
      <c r="J15" s="10">
        <f>AVERAGE(D6:D15)*(C15)/27</f>
        <v>0</v>
      </c>
      <c r="K15" s="10">
        <f>AVERAGE(E6:E15)*(C15)/27</f>
        <v>0</v>
      </c>
      <c r="L15" s="10">
        <f>AVERAGE(F6:F15)*(C15)/27</f>
        <v>0</v>
      </c>
      <c r="M15" s="10">
        <f>AVERAGE(G6:G15)*(C15)/27</f>
        <v>0</v>
      </c>
      <c r="N15" s="10">
        <f>AVERAGE(H6:H15)*(C15)/27</f>
        <v>0</v>
      </c>
      <c r="O15" s="10">
        <f>AVERAGE(I6:I15)*(C15)/27</f>
        <v>0</v>
      </c>
      <c r="P15" s="151">
        <f>J15*P5</f>
        <v>0</v>
      </c>
      <c r="Q15" s="10">
        <f>(L15-(N15*$S$5)-(O15*$T$5))*$Q$5</f>
        <v>0</v>
      </c>
      <c r="R15" s="10">
        <f>M15*$R$5+R6</f>
        <v>0</v>
      </c>
      <c r="S15" s="10">
        <f>N15*S5</f>
        <v>0</v>
      </c>
      <c r="T15" s="168">
        <f>O15*T5</f>
        <v>0</v>
      </c>
      <c r="U15" s="152">
        <f>(J15-K15+N15-(L15-(O15*$T$5))*$Q$5)+U13</f>
        <v>-17317.439118551156</v>
      </c>
      <c r="V15" s="10"/>
      <c r="W15" s="169"/>
      <c r="X15" s="169"/>
      <c r="Y15" s="169"/>
      <c r="Z15" s="90"/>
      <c r="AA15" s="90"/>
      <c r="AB15" s="90"/>
      <c r="AC15" s="90"/>
      <c r="AD15" s="90"/>
      <c r="AE15" s="90"/>
      <c r="AF15" s="90"/>
      <c r="AG15" s="90"/>
    </row>
    <row r="16" spans="1:33" x14ac:dyDescent="0.2">
      <c r="A16" s="138" t="s">
        <v>138</v>
      </c>
      <c r="B16" s="127">
        <v>5875</v>
      </c>
      <c r="C16" s="127">
        <f t="shared" ref="C16:C20" si="0">B16-B15</f>
        <v>51.909999999999854</v>
      </c>
      <c r="D16" s="173">
        <v>1.7765197805856601</v>
      </c>
      <c r="E16" s="174">
        <v>0</v>
      </c>
      <c r="F16" s="174">
        <v>336.28083117269603</v>
      </c>
      <c r="G16" s="174">
        <v>64</v>
      </c>
      <c r="H16" s="174">
        <v>62</v>
      </c>
      <c r="I16" s="175">
        <v>32</v>
      </c>
      <c r="J16" s="11">
        <f>AVERAGE(D15:D16)*(C16)/27</f>
        <v>5.5529470705592745</v>
      </c>
      <c r="K16" s="11">
        <f>AVERAGE(E15:E16)*(C16)/27</f>
        <v>0</v>
      </c>
      <c r="L16" s="11">
        <f>AVERAGE(F15:F16)*(C16)/27</f>
        <v>598.96529529952886</v>
      </c>
      <c r="M16" s="10">
        <f>AVERAGE(G15:G16)*(C16)/27</f>
        <v>123.04592592592559</v>
      </c>
      <c r="N16" s="11">
        <f>AVERAGE(H15:H16)*(C16)/27</f>
        <v>119.2007407407404</v>
      </c>
      <c r="O16" s="11">
        <f>AVERAGE(I15:I16)*(C16)/27</f>
        <v>61.522962962962794</v>
      </c>
      <c r="P16" s="156">
        <f>J16*P5+P15</f>
        <v>5.5529470705592745</v>
      </c>
      <c r="Q16" s="10">
        <f>(L16-(N16*$S$5)-(O16*$T$5))*$Q$5+Q15</f>
        <v>523.52296171700436</v>
      </c>
      <c r="R16" s="10">
        <f>M16*$R$5+R15</f>
        <v>123.04592592592559</v>
      </c>
      <c r="S16" s="11">
        <f>N16*S5+S15</f>
        <v>137.08085185185146</v>
      </c>
      <c r="T16" s="11">
        <f>O16*T5+T15</f>
        <v>43.066074074073953</v>
      </c>
      <c r="U16" s="139">
        <f t="shared" ref="U16:U17" si="1">(J16-K16-(L16-(N16*$S$5)-(O16*$T$5))*$Q$5+U15)</f>
        <v>-17835.409133197601</v>
      </c>
      <c r="V16" s="11"/>
    </row>
    <row r="17" spans="1:25" ht="13.5" thickBot="1" x14ac:dyDescent="0.25">
      <c r="A17" s="133" t="s">
        <v>139</v>
      </c>
      <c r="B17" s="140">
        <v>5915.00000000004</v>
      </c>
      <c r="C17" s="140">
        <f t="shared" si="0"/>
        <v>40.000000000040018</v>
      </c>
      <c r="D17" s="176">
        <v>52.526638677980401</v>
      </c>
      <c r="E17" s="177">
        <v>0</v>
      </c>
      <c r="F17" s="177">
        <v>157.035788378739</v>
      </c>
      <c r="G17" s="177">
        <v>88</v>
      </c>
      <c r="H17" s="177">
        <v>86</v>
      </c>
      <c r="I17" s="178">
        <v>44</v>
      </c>
      <c r="J17" s="136">
        <f>AVERAGE(D16:D17)*(C17)/27</f>
        <v>40.224561821200282</v>
      </c>
      <c r="K17" s="136">
        <f>AVERAGE(E16:E17)*(C17)/27</f>
        <v>0</v>
      </c>
      <c r="L17" s="136">
        <f>AVERAGE(F16:F17)*(C17)/27</f>
        <v>365.41971818661369</v>
      </c>
      <c r="M17" s="135">
        <f>AVERAGE(G16:G17)*(C17)/27</f>
        <v>112.59259259270523</v>
      </c>
      <c r="N17" s="136">
        <f>AVERAGE(H16:H17)*(C17)/27</f>
        <v>109.62962962973931</v>
      </c>
      <c r="O17" s="136">
        <f>AVERAGE(I16:I17)*(C17)/27</f>
        <v>56.296296296352615</v>
      </c>
      <c r="P17" s="153">
        <f>J17*P5+P16</f>
        <v>45.77750889175956</v>
      </c>
      <c r="Q17" s="135">
        <f>(L17-(N17*$S$5)-(O17*$T$5))*$Q$5+Q16</f>
        <v>773.44575759821259</v>
      </c>
      <c r="R17" s="135">
        <f>M17*$R$5+R16</f>
        <v>235.6385185186308</v>
      </c>
      <c r="S17" s="136">
        <f>N17*S5+S16</f>
        <v>263.15492592605165</v>
      </c>
      <c r="T17" s="136">
        <f>O17*T5+T16</f>
        <v>82.473481481520778</v>
      </c>
      <c r="U17" s="137">
        <f t="shared" si="1"/>
        <v>-18045.107367257609</v>
      </c>
      <c r="V17" s="11"/>
    </row>
    <row r="18" spans="1:25" ht="13.5" thickBot="1" x14ac:dyDescent="0.25">
      <c r="A18" s="158"/>
      <c r="B18" s="187"/>
      <c r="C18" s="187"/>
      <c r="D18" s="188" t="s">
        <v>148</v>
      </c>
      <c r="E18" s="187"/>
      <c r="F18" s="187"/>
      <c r="G18" s="187"/>
      <c r="H18" s="187"/>
      <c r="I18" s="189"/>
      <c r="J18" s="164"/>
      <c r="K18" s="164"/>
      <c r="L18" s="164"/>
      <c r="M18" s="162"/>
      <c r="N18" s="164"/>
      <c r="O18" s="164"/>
      <c r="P18" s="190"/>
      <c r="Q18" s="162"/>
      <c r="R18" s="162"/>
      <c r="S18" s="164"/>
      <c r="T18" s="164"/>
      <c r="U18" s="165"/>
      <c r="V18" s="11"/>
    </row>
    <row r="19" spans="1:25" x14ac:dyDescent="0.2">
      <c r="A19" s="138" t="s">
        <v>140</v>
      </c>
      <c r="B19" s="127">
        <v>6094.0000000001601</v>
      </c>
      <c r="C19" s="127">
        <v>0</v>
      </c>
      <c r="D19" s="179">
        <v>19.688149967343598</v>
      </c>
      <c r="E19" s="180">
        <v>7</v>
      </c>
      <c r="F19" s="181">
        <v>124.109903758431</v>
      </c>
      <c r="G19" s="180">
        <v>0</v>
      </c>
      <c r="H19" s="180">
        <v>0</v>
      </c>
      <c r="I19" s="182">
        <v>0</v>
      </c>
      <c r="J19" s="11">
        <f>AVERAGE(D17:D19)*(C19)/27</f>
        <v>0</v>
      </c>
      <c r="K19" s="11">
        <f>AVERAGE(E17:E19)*(C19)/27</f>
        <v>0</v>
      </c>
      <c r="L19" s="11">
        <f>AVERAGE(F17:F19)*(C19)/27</f>
        <v>0</v>
      </c>
      <c r="M19" s="10">
        <f>AVERAGE(G17:G19)*(C19)/27</f>
        <v>0</v>
      </c>
      <c r="N19" s="11">
        <f>AVERAGE(H17:H19)*(C19)/27</f>
        <v>0</v>
      </c>
      <c r="O19" s="11">
        <f>AVERAGE(I17:I19)*(C19)/27</f>
        <v>0</v>
      </c>
      <c r="P19" s="156">
        <f>J19*P5+P17</f>
        <v>45.77750889175956</v>
      </c>
      <c r="Q19" s="10">
        <f>(L19-(N19*$S$5)-(O19*$T$5))*$Q$5+Q17</f>
        <v>773.44575759821259</v>
      </c>
      <c r="R19" s="10">
        <f>M19*$R$5+R17</f>
        <v>235.6385185186308</v>
      </c>
      <c r="S19" s="11">
        <f>N19*S5+S17</f>
        <v>263.15492592605165</v>
      </c>
      <c r="T19" s="11">
        <f>O19*T5+T17</f>
        <v>82.473481481520778</v>
      </c>
      <c r="U19" s="139">
        <f>(J19-K19-(L19-(N19*$S$5)-(O19*$T$5))*$Q$5+U17)</f>
        <v>-18045.107367257609</v>
      </c>
      <c r="V19" s="11"/>
    </row>
    <row r="20" spans="1:25" x14ac:dyDescent="0.2">
      <c r="A20" s="138" t="s">
        <v>141</v>
      </c>
      <c r="B20" s="127">
        <v>6122</v>
      </c>
      <c r="C20" s="127">
        <f t="shared" si="0"/>
        <v>27.999999999839929</v>
      </c>
      <c r="D20" s="179">
        <v>11.3380136216501</v>
      </c>
      <c r="E20" s="180">
        <v>7</v>
      </c>
      <c r="F20" s="181">
        <v>99.939392211873795</v>
      </c>
      <c r="G20" s="180">
        <v>0</v>
      </c>
      <c r="H20" s="180">
        <v>0</v>
      </c>
      <c r="I20" s="182">
        <v>0</v>
      </c>
      <c r="J20" s="11">
        <f>AVERAGE(D19:D20)*(C20)/27</f>
        <v>16.087640379386244</v>
      </c>
      <c r="K20" s="11">
        <f>AVERAGE(E19:E20)*(C20)/27</f>
        <v>7.2592592592177594</v>
      </c>
      <c r="L20" s="11">
        <f>AVERAGE(F19:F20)*(C20)/27</f>
        <v>116.17370902097538</v>
      </c>
      <c r="M20" s="10">
        <f>AVERAGE(G19:G20)*(C20)/27</f>
        <v>0</v>
      </c>
      <c r="N20" s="11">
        <f>AVERAGE(H19:H20)*(C20)/27</f>
        <v>0</v>
      </c>
      <c r="O20" s="11">
        <f>AVERAGE(I19:I20)*(C20)/27</f>
        <v>0</v>
      </c>
      <c r="P20" s="156">
        <f>J20*P5+P19</f>
        <v>61.865149271145803</v>
      </c>
      <c r="Q20" s="10">
        <f>(L20-(N20*$S$5)-(O20*$T$5))*$Q$5+Q19</f>
        <v>918.6628938744318</v>
      </c>
      <c r="R20" s="10">
        <f>M20*$R$5+R19</f>
        <v>235.6385185186308</v>
      </c>
      <c r="S20" s="11">
        <f>N20*S5+S19</f>
        <v>263.15492592605165</v>
      </c>
      <c r="T20" s="11">
        <f>O20*T5+T19</f>
        <v>82.473481481520778</v>
      </c>
      <c r="U20" s="139">
        <f t="shared" ref="U20:U21" si="2">(J20-K20-(L20-(N20*$S$5)-(O20*$T$5))*$Q$5+U19)</f>
        <v>-18181.49612241366</v>
      </c>
      <c r="V20" s="11"/>
    </row>
    <row r="21" spans="1:25" ht="13.5" thickBot="1" x14ac:dyDescent="0.25">
      <c r="A21" s="133" t="s">
        <v>152</v>
      </c>
      <c r="B21" s="140">
        <v>6168.57</v>
      </c>
      <c r="C21" s="140">
        <f t="shared" ref="C21" si="3">B21-B20</f>
        <v>46.569999999999709</v>
      </c>
      <c r="D21" s="183">
        <v>8.5</v>
      </c>
      <c r="E21" s="184">
        <v>7</v>
      </c>
      <c r="F21" s="185">
        <v>93.3</v>
      </c>
      <c r="G21" s="184">
        <v>0</v>
      </c>
      <c r="H21" s="184">
        <v>0</v>
      </c>
      <c r="I21" s="186">
        <v>0</v>
      </c>
      <c r="J21" s="136">
        <f>AVERAGE(D20:D21)*(C21)/27</f>
        <v>17.108449895559986</v>
      </c>
      <c r="K21" s="136">
        <f>AVERAGE(E20:E21)*(C21)/27</f>
        <v>12.073703703703629</v>
      </c>
      <c r="L21" s="136">
        <f>AVERAGE(F20:F21)*(C21)/27</f>
        <v>166.65108324642421</v>
      </c>
      <c r="M21" s="135">
        <f>AVERAGE(G20:G21)*(C21)/27</f>
        <v>0</v>
      </c>
      <c r="N21" s="136">
        <f>AVERAGE(H20:H21)*(C21)/27</f>
        <v>0</v>
      </c>
      <c r="O21" s="136">
        <f>AVERAGE(I20:I21)*(C21)/27</f>
        <v>0</v>
      </c>
      <c r="P21" s="153">
        <f>J21*P5+P20</f>
        <v>78.973599166705782</v>
      </c>
      <c r="Q21" s="135">
        <f>(L21-(N21*$S$5)-(O21*$T$5))*$Q$5+Q20</f>
        <v>1126.9767479324621</v>
      </c>
      <c r="R21" s="135">
        <f>M21*$R$5+R20</f>
        <v>235.6385185186308</v>
      </c>
      <c r="S21" s="136">
        <f>N21*S6+S20</f>
        <v>263.15492592605165</v>
      </c>
      <c r="T21" s="136">
        <f>O21*T5+T20</f>
        <v>82.473481481520778</v>
      </c>
      <c r="U21" s="137">
        <f t="shared" si="2"/>
        <v>-18384.775230279833</v>
      </c>
      <c r="V21" s="11"/>
    </row>
    <row r="22" spans="1:25" ht="13.5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25" ht="13.5" thickBot="1" x14ac:dyDescent="0.25">
      <c r="A23" s="12"/>
      <c r="B23" s="12"/>
      <c r="C23" s="12"/>
      <c r="D23" s="12"/>
      <c r="E23" s="12"/>
      <c r="F23" s="15"/>
      <c r="G23" s="12"/>
      <c r="H23" s="12" t="s">
        <v>153</v>
      </c>
      <c r="I23" s="12"/>
      <c r="J23" s="13">
        <f>SUM(J7:J22)</f>
        <v>103.41527094548833</v>
      </c>
      <c r="K23" s="13">
        <f t="shared" ref="K23:O23" si="4">SUM(K7:K22)</f>
        <v>19.332962962921389</v>
      </c>
      <c r="L23" s="13">
        <f t="shared" si="4"/>
        <v>16169.068215795132</v>
      </c>
      <c r="M23" s="13">
        <f t="shared" si="4"/>
        <v>934.98370370371993</v>
      </c>
      <c r="N23" s="13">
        <f t="shared" si="4"/>
        <v>926.68444444445925</v>
      </c>
      <c r="O23" s="13">
        <f t="shared" si="4"/>
        <v>468.99296296297513</v>
      </c>
      <c r="P23" s="13"/>
      <c r="Q23" s="13"/>
      <c r="R23" s="13"/>
      <c r="S23" s="13"/>
      <c r="W23" s="17" t="s">
        <v>36</v>
      </c>
      <c r="X23" s="18"/>
      <c r="Y23" s="19"/>
    </row>
    <row r="24" spans="1:25" x14ac:dyDescent="0.2">
      <c r="A24" s="12"/>
      <c r="B24" s="12"/>
      <c r="C24" s="12"/>
      <c r="D24" s="12"/>
      <c r="E24" s="12"/>
      <c r="F24" s="15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17" t="s">
        <v>37</v>
      </c>
      <c r="X24" s="20" t="s">
        <v>38</v>
      </c>
      <c r="Y24" s="20"/>
    </row>
    <row r="25" spans="1:25" x14ac:dyDescent="0.2">
      <c r="A25" s="12"/>
      <c r="B25" s="12"/>
      <c r="C25" s="12"/>
      <c r="D25" s="12"/>
      <c r="E25" s="12"/>
      <c r="F25" s="15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21"/>
      <c r="X25" s="22"/>
      <c r="Y25" s="22"/>
    </row>
    <row r="26" spans="1:25" x14ac:dyDescent="0.2">
      <c r="A26" s="12"/>
      <c r="B26" s="12"/>
      <c r="C26" s="12"/>
      <c r="D26" s="12"/>
      <c r="E26" s="12"/>
      <c r="F26" s="15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21" t="s">
        <v>39</v>
      </c>
      <c r="X26" s="22" t="s">
        <v>40</v>
      </c>
      <c r="Y26" s="22"/>
    </row>
    <row r="27" spans="1:25" x14ac:dyDescent="0.2">
      <c r="A27" s="12"/>
      <c r="B27" s="12"/>
      <c r="C27" s="12"/>
      <c r="D27" s="12"/>
      <c r="E27" s="12"/>
      <c r="F27" s="15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21" t="s">
        <v>41</v>
      </c>
      <c r="X27" s="22" t="s">
        <v>42</v>
      </c>
      <c r="Y27" s="22"/>
    </row>
    <row r="28" spans="1:25" ht="12.75" customHeight="1" x14ac:dyDescent="0.2">
      <c r="A28" s="12"/>
      <c r="B28" s="12"/>
      <c r="C28" s="12"/>
      <c r="D28" s="12"/>
      <c r="E28" s="12"/>
      <c r="F28" s="15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21" t="s">
        <v>43</v>
      </c>
      <c r="X28" s="22" t="s">
        <v>44</v>
      </c>
      <c r="Y28" s="22" t="s">
        <v>45</v>
      </c>
    </row>
    <row r="29" spans="1:25" ht="12.75" customHeight="1" x14ac:dyDescent="0.2">
      <c r="A29" s="12"/>
      <c r="B29" s="12"/>
      <c r="C29" s="12"/>
      <c r="D29" s="12"/>
      <c r="E29" s="12"/>
      <c r="F29" s="15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W29" s="21" t="s">
        <v>46</v>
      </c>
      <c r="X29" s="22" t="s">
        <v>44</v>
      </c>
      <c r="Y29" s="22" t="s">
        <v>47</v>
      </c>
    </row>
    <row r="30" spans="1:25" ht="12.75" customHeight="1" x14ac:dyDescent="0.2">
      <c r="A30" s="12"/>
      <c r="B30" s="12"/>
      <c r="C30" s="12"/>
      <c r="D30" s="12"/>
      <c r="E30" s="12"/>
      <c r="F30" s="15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W30" s="23" t="s">
        <v>48</v>
      </c>
      <c r="X30" s="24" t="s">
        <v>49</v>
      </c>
      <c r="Y30" s="24" t="s">
        <v>50</v>
      </c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W31" s="23" t="s">
        <v>51</v>
      </c>
      <c r="X31" s="24" t="s">
        <v>52</v>
      </c>
      <c r="Y31" s="24" t="s">
        <v>53</v>
      </c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W32" s="23" t="s">
        <v>54</v>
      </c>
      <c r="X32" s="24" t="s">
        <v>105</v>
      </c>
      <c r="Y32" s="24" t="s">
        <v>56</v>
      </c>
    </row>
    <row r="33" spans="1:25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W33" s="23" t="s">
        <v>54</v>
      </c>
      <c r="X33" s="24" t="s">
        <v>106</v>
      </c>
      <c r="Y33" s="24" t="s">
        <v>58</v>
      </c>
    </row>
    <row r="34" spans="1:25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W34" s="23" t="s">
        <v>54</v>
      </c>
      <c r="X34" s="24" t="s">
        <v>107</v>
      </c>
      <c r="Y34" s="24" t="s">
        <v>62</v>
      </c>
    </row>
    <row r="35" spans="1:25" ht="12.75" customHeight="1" thickBo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W35" s="25" t="s">
        <v>54</v>
      </c>
      <c r="X35" s="26" t="s">
        <v>108</v>
      </c>
      <c r="Y35" s="26" t="s">
        <v>60</v>
      </c>
    </row>
    <row r="36" spans="1:25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W36" s="16"/>
      <c r="X36" s="16"/>
      <c r="Y36" s="16"/>
    </row>
    <row r="37" spans="1:25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W37" s="16"/>
      <c r="X37" s="16"/>
      <c r="Y37" s="16"/>
    </row>
    <row r="38" spans="1:25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W38" s="16"/>
      <c r="X38" s="16"/>
      <c r="Y38" s="16"/>
    </row>
    <row r="39" spans="1:25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W39" s="16"/>
      <c r="X39" s="16"/>
      <c r="Y39" s="16"/>
    </row>
    <row r="40" spans="1:25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W40" s="16"/>
      <c r="X40" s="16"/>
      <c r="Y40" s="16"/>
    </row>
    <row r="41" spans="1:25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W41" s="16"/>
      <c r="X41" s="16"/>
      <c r="Y41" s="16"/>
    </row>
    <row r="42" spans="1:25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5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5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5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5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5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5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19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19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19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19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19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19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19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19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19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19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19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</row>
    <row r="604" spans="1:19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</row>
    <row r="605" spans="1:19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</row>
    <row r="606" spans="1:19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</row>
    <row r="607" spans="1:19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</row>
    <row r="608" spans="1:19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</row>
    <row r="612" spans="1:25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</row>
    <row r="613" spans="1:25" ht="12.75" customHeight="1" thickBo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3.5" thickBo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W614" s="17" t="s">
        <v>36</v>
      </c>
      <c r="X614" s="18"/>
      <c r="Y614" s="19"/>
    </row>
    <row r="615" spans="1:2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W615" s="17" t="s">
        <v>37</v>
      </c>
      <c r="X615" s="20" t="s">
        <v>38</v>
      </c>
      <c r="Y615" s="20"/>
    </row>
    <row r="616" spans="1:2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W616" s="21" t="s">
        <v>39</v>
      </c>
      <c r="X616" s="22" t="s">
        <v>40</v>
      </c>
      <c r="Y616" s="22"/>
    </row>
    <row r="617" spans="1:2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W617" s="21" t="s">
        <v>41</v>
      </c>
      <c r="X617" s="22" t="s">
        <v>42</v>
      </c>
      <c r="Y617" s="22"/>
    </row>
    <row r="618" spans="1:2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W618" s="21" t="s">
        <v>43</v>
      </c>
      <c r="X618" s="22" t="s">
        <v>44</v>
      </c>
      <c r="Y618" s="22" t="s">
        <v>45</v>
      </c>
    </row>
    <row r="619" spans="1:2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W619" s="21" t="s">
        <v>46</v>
      </c>
      <c r="X619" s="22" t="s">
        <v>44</v>
      </c>
      <c r="Y619" s="22" t="s">
        <v>47</v>
      </c>
    </row>
    <row r="620" spans="1:2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W620" s="23" t="s">
        <v>48</v>
      </c>
      <c r="X620" s="24" t="s">
        <v>49</v>
      </c>
      <c r="Y620" s="24" t="s">
        <v>50</v>
      </c>
    </row>
    <row r="621" spans="1:2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W621" s="23" t="s">
        <v>51</v>
      </c>
      <c r="X621" s="24" t="s">
        <v>52</v>
      </c>
      <c r="Y621" s="24" t="s">
        <v>53</v>
      </c>
    </row>
    <row r="622" spans="1:2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W622" s="23" t="s">
        <v>54</v>
      </c>
      <c r="X622" s="24" t="s">
        <v>55</v>
      </c>
      <c r="Y622" s="24" t="s">
        <v>56</v>
      </c>
    </row>
    <row r="623" spans="1:2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W623" s="23" t="s">
        <v>54</v>
      </c>
      <c r="X623" s="24" t="s">
        <v>57</v>
      </c>
      <c r="Y623" s="24" t="s">
        <v>58</v>
      </c>
    </row>
    <row r="624" spans="1:2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W624" s="23" t="s">
        <v>54</v>
      </c>
      <c r="X624" s="24" t="s">
        <v>59</v>
      </c>
      <c r="Y624" s="24" t="s">
        <v>60</v>
      </c>
    </row>
    <row r="625" spans="1:25" ht="13.5" thickBo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W625" s="25" t="s">
        <v>54</v>
      </c>
      <c r="X625" s="26" t="s">
        <v>61</v>
      </c>
      <c r="Y625" s="26" t="s">
        <v>62</v>
      </c>
    </row>
    <row r="626" spans="1:25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25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25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25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25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25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25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25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25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25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25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25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25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25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25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</row>
    <row r="1920" spans="1:19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</row>
    <row r="1921" spans="1:1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</row>
    <row r="1922" spans="1:1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/>
    </row>
    <row r="1923" spans="1:1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</row>
    <row r="1924" spans="1:1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3"/>
      <c r="K1924" s="13"/>
      <c r="L1924" s="13"/>
      <c r="M1924" s="13"/>
      <c r="N1924" s="13"/>
      <c r="O1924" s="13"/>
      <c r="P1924" s="13"/>
      <c r="Q1924" s="13"/>
      <c r="R1924" s="13"/>
      <c r="S1924" s="13"/>
    </row>
    <row r="1925" spans="1:1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3"/>
      <c r="K1925" s="13"/>
      <c r="L1925" s="13"/>
      <c r="M1925" s="13"/>
      <c r="N1925" s="13"/>
      <c r="O1925" s="13"/>
      <c r="P1925" s="13"/>
      <c r="Q1925" s="13"/>
      <c r="R1925" s="13"/>
      <c r="S1925" s="13"/>
    </row>
    <row r="1926" spans="1:1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1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1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1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1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1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1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1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1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1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1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</row>
    <row r="4093" spans="1:9" x14ac:dyDescent="0.2">
      <c r="A4093" s="12"/>
      <c r="B4093" s="12"/>
      <c r="C4093" s="12"/>
      <c r="D4093" s="12"/>
      <c r="E4093" s="12"/>
      <c r="F4093" s="12"/>
      <c r="G4093" s="12"/>
      <c r="H4093" s="12"/>
      <c r="I4093" s="12"/>
    </row>
    <row r="4094" spans="1:9" x14ac:dyDescent="0.2">
      <c r="A4094" s="12"/>
      <c r="B4094" s="12"/>
      <c r="C4094" s="12"/>
      <c r="D4094" s="12"/>
      <c r="E4094" s="12"/>
      <c r="F4094" s="12"/>
      <c r="G4094" s="12"/>
      <c r="H4094" s="12"/>
      <c r="I4094" s="12"/>
    </row>
    <row r="4095" spans="1:9" x14ac:dyDescent="0.2">
      <c r="A4095" s="12"/>
      <c r="B4095" s="12"/>
      <c r="C4095" s="12"/>
      <c r="D4095" s="12"/>
      <c r="E4095" s="12"/>
      <c r="F4095" s="12"/>
      <c r="G4095" s="12"/>
      <c r="H4095" s="12"/>
      <c r="I4095" s="12"/>
    </row>
    <row r="4096" spans="1:9" x14ac:dyDescent="0.2">
      <c r="A4096" s="12"/>
      <c r="B4096" s="12"/>
      <c r="C4096" s="12"/>
      <c r="D4096" s="12"/>
      <c r="E4096" s="12"/>
      <c r="F4096" s="12"/>
      <c r="G4096" s="12"/>
      <c r="H4096" s="12"/>
      <c r="I4096" s="12"/>
    </row>
    <row r="4097" spans="1:9" x14ac:dyDescent="0.2">
      <c r="A4097" s="12"/>
      <c r="B4097" s="12"/>
      <c r="C4097" s="12"/>
      <c r="D4097" s="12"/>
      <c r="E4097" s="12"/>
      <c r="F4097" s="12"/>
      <c r="G4097" s="12"/>
      <c r="H4097" s="12"/>
      <c r="I4097" s="12"/>
    </row>
    <row r="4098" spans="1:9" x14ac:dyDescent="0.2">
      <c r="A4098" s="12"/>
      <c r="B4098" s="12"/>
      <c r="C4098" s="12"/>
      <c r="D4098" s="12"/>
      <c r="E4098" s="12"/>
      <c r="F4098" s="12"/>
      <c r="G4098" s="12"/>
      <c r="H4098" s="12"/>
      <c r="I409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37D9-BE44-46AC-A853-4A9CB8B132CF}">
  <dimension ref="A1:AK4094"/>
  <sheetViews>
    <sheetView topLeftCell="H1" workbookViewId="0">
      <selection activeCell="E42" sqref="E42"/>
    </sheetView>
  </sheetViews>
  <sheetFormatPr defaultColWidth="26.28515625" defaultRowHeight="12.75" x14ac:dyDescent="0.2"/>
  <cols>
    <col min="1" max="1" width="9.140625" style="14" bestFit="1" customWidth="1"/>
    <col min="2" max="2" width="12.140625" style="14" bestFit="1" customWidth="1"/>
    <col min="3" max="3" width="8.7109375" style="14" bestFit="1" customWidth="1"/>
    <col min="4" max="4" width="9.7109375" style="14" customWidth="1"/>
    <col min="5" max="5" width="11.7109375" style="14" customWidth="1"/>
    <col min="6" max="11" width="9.7109375" style="14" customWidth="1"/>
    <col min="12" max="12" width="10.7109375" style="14" customWidth="1"/>
    <col min="13" max="18" width="9.7109375" style="14" customWidth="1"/>
    <col min="19" max="19" width="10.140625" style="14" bestFit="1" customWidth="1"/>
    <col min="20" max="20" width="17.5703125" style="14" bestFit="1" customWidth="1"/>
    <col min="21" max="21" width="16.5703125" style="14" bestFit="1" customWidth="1"/>
    <col min="22" max="22" width="14" style="14" bestFit="1" customWidth="1"/>
    <col min="23" max="23" width="12.7109375" style="14" customWidth="1"/>
    <col min="24" max="24" width="15.7109375" style="13" bestFit="1" customWidth="1"/>
    <col min="25" max="25" width="13.42578125" style="13" bestFit="1" customWidth="1"/>
    <col min="26" max="26" width="14" style="13" bestFit="1" customWidth="1"/>
    <col min="27" max="27" width="36.140625" style="7" bestFit="1" customWidth="1"/>
    <col min="28" max="28" width="176.28515625" style="7" bestFit="1" customWidth="1"/>
    <col min="29" max="29" width="98.5703125" style="7" bestFit="1" customWidth="1"/>
    <col min="30" max="37" width="26.28515625" style="7"/>
    <col min="38" max="16384" width="26.28515625" style="5"/>
  </cols>
  <sheetData>
    <row r="1" spans="1:37" ht="13.5" thickBot="1" x14ac:dyDescent="0.25">
      <c r="A1" s="120" t="s">
        <v>131</v>
      </c>
    </row>
    <row r="2" spans="1:37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5"/>
      <c r="J2" s="86"/>
      <c r="K2" s="84" t="s">
        <v>77</v>
      </c>
      <c r="L2" s="85"/>
      <c r="M2" s="85"/>
      <c r="N2" s="85"/>
      <c r="O2" s="85"/>
      <c r="P2" s="85"/>
      <c r="Q2" s="86"/>
      <c r="R2" s="84" t="s">
        <v>66</v>
      </c>
      <c r="S2" s="85"/>
      <c r="T2" s="85"/>
      <c r="U2" s="85"/>
      <c r="V2" s="85"/>
      <c r="W2" s="85"/>
      <c r="X2" s="87"/>
      <c r="Y2" s="87"/>
      <c r="Z2" s="88"/>
      <c r="AA2" s="89"/>
      <c r="AB2" s="89"/>
      <c r="AC2" s="89"/>
      <c r="AD2" s="90"/>
      <c r="AE2" s="90"/>
      <c r="AF2" s="90"/>
      <c r="AG2" s="90"/>
      <c r="AH2" s="90"/>
      <c r="AI2" s="90"/>
      <c r="AJ2" s="90"/>
      <c r="AK2" s="90"/>
    </row>
    <row r="3" spans="1:37" s="91" customFormat="1" x14ac:dyDescent="0.2">
      <c r="A3" s="92"/>
      <c r="B3" s="92"/>
      <c r="C3" s="92"/>
      <c r="D3" s="93"/>
      <c r="E3" s="121" t="s">
        <v>117</v>
      </c>
      <c r="F3" s="94"/>
      <c r="G3" s="121" t="s">
        <v>120</v>
      </c>
      <c r="H3" s="121" t="s">
        <v>121</v>
      </c>
      <c r="I3" s="121" t="s">
        <v>122</v>
      </c>
      <c r="J3" s="95"/>
      <c r="K3" s="96"/>
      <c r="L3" s="97" t="s">
        <v>117</v>
      </c>
      <c r="M3" s="97"/>
      <c r="N3" s="97" t="s">
        <v>120</v>
      </c>
      <c r="O3" s="97" t="s">
        <v>121</v>
      </c>
      <c r="P3" s="97" t="s">
        <v>122</v>
      </c>
      <c r="Q3" s="98"/>
      <c r="R3" s="93"/>
      <c r="S3" s="94" t="s">
        <v>67</v>
      </c>
      <c r="T3" s="121" t="s">
        <v>126</v>
      </c>
      <c r="U3" s="121" t="s">
        <v>127</v>
      </c>
      <c r="V3" s="121" t="s">
        <v>128</v>
      </c>
      <c r="W3" s="95" t="s">
        <v>67</v>
      </c>
      <c r="X3" s="123" t="s">
        <v>132</v>
      </c>
      <c r="Y3" s="124" t="s">
        <v>15</v>
      </c>
      <c r="Z3" s="114"/>
      <c r="AA3" s="89"/>
      <c r="AB3" s="89"/>
      <c r="AC3" s="89"/>
      <c r="AD3" s="90"/>
      <c r="AE3" s="90"/>
      <c r="AF3" s="90"/>
      <c r="AG3" s="90"/>
      <c r="AH3" s="90"/>
      <c r="AI3" s="90"/>
      <c r="AJ3" s="90"/>
      <c r="AK3" s="90"/>
    </row>
    <row r="4" spans="1:37" s="91" customFormat="1" x14ac:dyDescent="0.2">
      <c r="A4" s="92"/>
      <c r="B4" s="92"/>
      <c r="C4" s="92"/>
      <c r="D4" s="93" t="s">
        <v>17</v>
      </c>
      <c r="E4" s="121" t="s">
        <v>118</v>
      </c>
      <c r="F4" s="94" t="s">
        <v>19</v>
      </c>
      <c r="G4" s="121" t="s">
        <v>22</v>
      </c>
      <c r="H4" s="121" t="s">
        <v>123</v>
      </c>
      <c r="I4" s="121" t="s">
        <v>124</v>
      </c>
      <c r="J4" s="95" t="s">
        <v>22</v>
      </c>
      <c r="K4" s="93" t="s">
        <v>17</v>
      </c>
      <c r="L4" s="121" t="s">
        <v>125</v>
      </c>
      <c r="M4" s="94" t="s">
        <v>19</v>
      </c>
      <c r="N4" s="121" t="s">
        <v>22</v>
      </c>
      <c r="O4" s="121" t="s">
        <v>123</v>
      </c>
      <c r="P4" s="121" t="s">
        <v>124</v>
      </c>
      <c r="Q4" s="95" t="s">
        <v>22</v>
      </c>
      <c r="R4" s="93" t="s">
        <v>17</v>
      </c>
      <c r="S4" s="94" t="s">
        <v>19</v>
      </c>
      <c r="T4" s="121" t="s">
        <v>70</v>
      </c>
      <c r="U4" s="121" t="s">
        <v>129</v>
      </c>
      <c r="V4" s="121" t="s">
        <v>130</v>
      </c>
      <c r="W4" s="95" t="s">
        <v>70</v>
      </c>
      <c r="X4" s="125" t="s">
        <v>133</v>
      </c>
      <c r="Y4" s="124" t="s">
        <v>23</v>
      </c>
      <c r="Z4" s="115" t="s">
        <v>24</v>
      </c>
      <c r="AA4" s="89"/>
      <c r="AB4" s="89"/>
      <c r="AC4" s="89"/>
      <c r="AD4" s="90"/>
      <c r="AE4" s="90"/>
      <c r="AF4" s="90"/>
      <c r="AG4" s="90"/>
      <c r="AH4" s="90"/>
      <c r="AI4" s="90"/>
      <c r="AJ4" s="90"/>
      <c r="AK4" s="90"/>
    </row>
    <row r="5" spans="1:37" s="91" customFormat="1" x14ac:dyDescent="0.2">
      <c r="A5" s="92" t="s">
        <v>25</v>
      </c>
      <c r="B5" s="92" t="s">
        <v>16</v>
      </c>
      <c r="C5" s="92" t="s">
        <v>26</v>
      </c>
      <c r="D5" s="101"/>
      <c r="E5" s="121" t="s">
        <v>119</v>
      </c>
      <c r="F5" s="102"/>
      <c r="G5" s="122"/>
      <c r="H5" s="121" t="s">
        <v>119</v>
      </c>
      <c r="I5" s="122"/>
      <c r="J5" s="103"/>
      <c r="K5" s="93"/>
      <c r="L5" s="121" t="s">
        <v>119</v>
      </c>
      <c r="M5" s="102"/>
      <c r="N5" s="122"/>
      <c r="O5" s="121" t="s">
        <v>119</v>
      </c>
      <c r="P5" s="122"/>
      <c r="Q5" s="103"/>
      <c r="R5" s="101">
        <v>1</v>
      </c>
      <c r="S5" s="102">
        <v>1</v>
      </c>
      <c r="T5" s="102">
        <v>1</v>
      </c>
      <c r="U5" s="102">
        <v>1</v>
      </c>
      <c r="V5" s="102">
        <v>1</v>
      </c>
      <c r="W5" s="103">
        <v>1</v>
      </c>
      <c r="X5" s="104">
        <v>1</v>
      </c>
      <c r="Y5" s="112">
        <v>1</v>
      </c>
      <c r="Z5" s="103"/>
      <c r="AA5" s="89"/>
      <c r="AB5" s="89"/>
      <c r="AC5" s="89"/>
      <c r="AD5" s="90"/>
      <c r="AE5" s="90"/>
      <c r="AF5" s="90"/>
      <c r="AG5" s="90"/>
      <c r="AH5" s="90"/>
      <c r="AI5" s="90"/>
      <c r="AJ5" s="90"/>
      <c r="AK5" s="90"/>
    </row>
    <row r="6" spans="1:37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7"/>
      <c r="J6" s="108"/>
      <c r="K6" s="106" t="s">
        <v>28</v>
      </c>
      <c r="L6" s="107" t="s">
        <v>29</v>
      </c>
      <c r="M6" s="107" t="s">
        <v>30</v>
      </c>
      <c r="N6" s="107"/>
      <c r="O6" s="107"/>
      <c r="P6" s="107"/>
      <c r="Q6" s="108"/>
      <c r="R6" s="106" t="s">
        <v>28</v>
      </c>
      <c r="S6" s="107"/>
      <c r="T6" s="107" t="s">
        <v>31</v>
      </c>
      <c r="U6" s="107"/>
      <c r="V6" s="107"/>
      <c r="W6" s="108" t="s">
        <v>32</v>
      </c>
      <c r="X6" s="109" t="s">
        <v>33</v>
      </c>
      <c r="Y6" s="113" t="s">
        <v>34</v>
      </c>
      <c r="Z6" s="116" t="s">
        <v>35</v>
      </c>
      <c r="AA6" s="89"/>
      <c r="AB6" s="89"/>
      <c r="AC6" s="89"/>
      <c r="AD6" s="90"/>
      <c r="AE6" s="90"/>
      <c r="AF6" s="90"/>
      <c r="AG6" s="90"/>
      <c r="AH6" s="90"/>
      <c r="AI6" s="90"/>
      <c r="AJ6" s="90"/>
      <c r="AK6" s="90"/>
    </row>
    <row r="7" spans="1:37" x14ac:dyDescent="0.2">
      <c r="A7" s="8" t="s">
        <v>109</v>
      </c>
      <c r="B7" s="9">
        <v>4835.0000000002001</v>
      </c>
      <c r="C7" s="9">
        <v>0</v>
      </c>
      <c r="D7" s="9">
        <v>9.5424601749982696E-4</v>
      </c>
      <c r="E7" s="9">
        <v>0</v>
      </c>
      <c r="F7" s="9">
        <v>2723.0060012362001</v>
      </c>
      <c r="G7" s="9">
        <v>73</v>
      </c>
      <c r="H7" s="9">
        <v>120</v>
      </c>
      <c r="I7" s="9">
        <v>118</v>
      </c>
      <c r="J7" s="9">
        <v>60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1">
        <v>0</v>
      </c>
      <c r="Y7" s="11">
        <v>0</v>
      </c>
      <c r="Z7" s="11">
        <v>0</v>
      </c>
    </row>
    <row r="8" spans="1:37" x14ac:dyDescent="0.2">
      <c r="A8" s="8" t="s">
        <v>110</v>
      </c>
      <c r="B8" s="9">
        <v>4851.99999999998</v>
      </c>
      <c r="C8" s="9">
        <f t="shared" ref="C8:C17" si="0">B8-B7</f>
        <v>16.999999999779902</v>
      </c>
      <c r="D8" s="9">
        <v>4.4522045427584098E-3</v>
      </c>
      <c r="E8" s="9">
        <v>0</v>
      </c>
      <c r="F8" s="9">
        <v>2968.1617724116199</v>
      </c>
      <c r="G8" s="9">
        <v>84</v>
      </c>
      <c r="H8" s="9">
        <v>132</v>
      </c>
      <c r="I8" s="9">
        <v>130</v>
      </c>
      <c r="J8" s="9">
        <v>65</v>
      </c>
      <c r="K8" s="10">
        <f t="shared" ref="K8:K17" si="1">AVERAGE(D7:D8)*(C8)/27</f>
        <v>1.7020307319111124E-3</v>
      </c>
      <c r="L8" s="10">
        <f t="shared" ref="L8:L17" si="2">AVERAGE(E7:E8)*(C8)/27</f>
        <v>0</v>
      </c>
      <c r="M8" s="10">
        <f t="shared" ref="M8:M17" si="3">AVERAGE(F7:F8)*(C8)/27</f>
        <v>1791.6639287177836</v>
      </c>
      <c r="N8" s="10">
        <f t="shared" ref="N8:N17" si="4">AVERAGE(G7:G8)*(C8)/27</f>
        <v>49.425925925286009</v>
      </c>
      <c r="O8" s="10">
        <f>AVERAGE(H7:H8)*(C8)/27</f>
        <v>79.333333332306211</v>
      </c>
      <c r="P8" s="10">
        <f>AVERAGE(I7:I8)*(C8)/27</f>
        <v>78.074074073063258</v>
      </c>
      <c r="Q8" s="10">
        <f t="shared" ref="Q8:Q17" si="5">AVERAGE(J7:J8)*(C8)/27</f>
        <v>39.351851851342367</v>
      </c>
      <c r="R8" s="10">
        <f>K8*R5+R7</f>
        <v>1.7020307319111124E-3</v>
      </c>
      <c r="S8" s="10">
        <f>(M8-(P8*$V$5)-(Q8*$Y$5))*$S$5+S7</f>
        <v>1674.238002793378</v>
      </c>
      <c r="T8" s="10">
        <f>N8*T5+T7</f>
        <v>49.425925925286009</v>
      </c>
      <c r="U8" s="10">
        <f>O8*$U$5+U7</f>
        <v>79.333333332306211</v>
      </c>
      <c r="V8" s="10">
        <f>P8*V5+V7</f>
        <v>78.074074073063258</v>
      </c>
      <c r="W8" s="10">
        <f>Q8*W5+W7</f>
        <v>39.351851851342367</v>
      </c>
      <c r="X8" s="11">
        <f>N8*X5+X7</f>
        <v>49.425925925286009</v>
      </c>
      <c r="Y8" s="11">
        <f>Q8*Y5+Y7</f>
        <v>39.351851851342367</v>
      </c>
      <c r="Z8" s="11">
        <f>(K8-L8+P8-(M8-(Q8*$Y$5))*$S$5+Z7)</f>
        <v>-1674.2363007626461</v>
      </c>
    </row>
    <row r="9" spans="1:37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1"/>
      <c r="Z9" s="11"/>
    </row>
    <row r="10" spans="1:37" x14ac:dyDescent="0.2">
      <c r="A10" s="8" t="s">
        <v>111</v>
      </c>
      <c r="B10" s="9">
        <v>5032.99999999999</v>
      </c>
      <c r="C10" s="9">
        <v>0</v>
      </c>
      <c r="D10" s="9">
        <v>0</v>
      </c>
      <c r="E10" s="9">
        <v>0</v>
      </c>
      <c r="F10" s="9">
        <v>2609.2529186185102</v>
      </c>
      <c r="G10" s="9">
        <v>74</v>
      </c>
      <c r="H10" s="9">
        <v>130</v>
      </c>
      <c r="I10" s="9">
        <v>128</v>
      </c>
      <c r="J10" s="9">
        <v>64</v>
      </c>
      <c r="K10" s="10">
        <f>AVERAGE(D8:D10)*(C10)/27</f>
        <v>0</v>
      </c>
      <c r="L10" s="10">
        <f>AVERAGE(E8:E10)*(C10)/27</f>
        <v>0</v>
      </c>
      <c r="M10" s="10">
        <f>AVERAGE(F8:F10)*(C10)/27</f>
        <v>0</v>
      </c>
      <c r="N10" s="10">
        <f>AVERAGE(G8:G10)*(C10)/27</f>
        <v>0</v>
      </c>
      <c r="O10" s="10">
        <f>AVERAGE(H8:H10)*(C10)/27</f>
        <v>0</v>
      </c>
      <c r="P10" s="10">
        <f>AVERAGE(I8:I10)*(C10)/27</f>
        <v>0</v>
      </c>
      <c r="Q10" s="10">
        <f>AVERAGE(J8:J10)*(C10)/27</f>
        <v>0</v>
      </c>
      <c r="R10" s="10">
        <f>K10*R5+R8</f>
        <v>1.7020307319111124E-3</v>
      </c>
      <c r="S10" s="10">
        <f>(M10-(P10*$V$5)-(Q10*$Y$5))*$S$5+S8</f>
        <v>1674.238002793378</v>
      </c>
      <c r="T10" s="10">
        <f>N10*T5+T8</f>
        <v>49.425925925286009</v>
      </c>
      <c r="U10" s="10">
        <f>O10*$U$5+U8</f>
        <v>79.333333332306211</v>
      </c>
      <c r="V10" s="10">
        <f>P10*V5+V8</f>
        <v>78.074074073063258</v>
      </c>
      <c r="W10" s="10">
        <f>Q10*W5+W8</f>
        <v>39.351851851342367</v>
      </c>
      <c r="X10" s="11">
        <f>N10*X5+X8</f>
        <v>49.425925925286009</v>
      </c>
      <c r="Y10" s="11">
        <f>Q10*Y5+Y8</f>
        <v>39.351851851342367</v>
      </c>
      <c r="Z10" s="11">
        <f>(K10-L10+P10-(M10-(Q10*$Y$5))*$S$5+Z8)</f>
        <v>-1674.2363007626461</v>
      </c>
    </row>
    <row r="11" spans="1:37" x14ac:dyDescent="0.2">
      <c r="A11" s="8" t="s">
        <v>112</v>
      </c>
      <c r="B11" s="8">
        <v>5079</v>
      </c>
      <c r="C11" s="8">
        <f t="shared" si="0"/>
        <v>46.000000000010004</v>
      </c>
      <c r="D11" s="8">
        <v>3.6721494937883099</v>
      </c>
      <c r="E11" s="8">
        <v>0</v>
      </c>
      <c r="F11" s="8">
        <v>2362.1338926022499</v>
      </c>
      <c r="G11" s="8">
        <v>87</v>
      </c>
      <c r="H11" s="8">
        <v>104</v>
      </c>
      <c r="I11" s="8">
        <v>106</v>
      </c>
      <c r="J11" s="8">
        <v>53</v>
      </c>
      <c r="K11" s="11">
        <f t="shared" si="1"/>
        <v>3.1281273465610924</v>
      </c>
      <c r="L11" s="11">
        <f t="shared" si="2"/>
        <v>0</v>
      </c>
      <c r="M11" s="11">
        <f t="shared" si="3"/>
        <v>4234.885061411198</v>
      </c>
      <c r="N11" s="11">
        <f t="shared" si="4"/>
        <v>137.14814814817797</v>
      </c>
      <c r="O11" s="10">
        <f t="shared" ref="O11:O17" si="6">AVERAGE(H10:H11)*(C11)/27</f>
        <v>199.33333333337669</v>
      </c>
      <c r="P11" s="11">
        <f t="shared" ref="P11:P17" si="7">AVERAGE(I10:I11)*(C11)/27</f>
        <v>199.33333333337669</v>
      </c>
      <c r="Q11" s="11">
        <f t="shared" si="5"/>
        <v>99.666666666688343</v>
      </c>
      <c r="R11" s="11">
        <f>K11*R5+R10</f>
        <v>3.1298293772930035</v>
      </c>
      <c r="S11" s="10">
        <f t="shared" ref="S11:S17" si="8">(M11-(P11*$V$5)-(Q11*$Y$5))*$S$5+S10</f>
        <v>5610.1230642045111</v>
      </c>
      <c r="T11" s="11">
        <f>N11*T5+T10</f>
        <v>186.57407407346398</v>
      </c>
      <c r="U11" s="10">
        <f t="shared" ref="U11:U17" si="9">O11*$U$5+U10</f>
        <v>278.6666666656829</v>
      </c>
      <c r="V11" s="11">
        <f>P11*V5+V10</f>
        <v>277.40740740643992</v>
      </c>
      <c r="W11" s="11">
        <f>Q11*W5+W10</f>
        <v>139.0185185180307</v>
      </c>
      <c r="X11" s="11">
        <f>N11*X5+X10</f>
        <v>186.57407407346398</v>
      </c>
      <c r="Y11" s="11">
        <f>Q11*Y5+Y10</f>
        <v>139.0185185180307</v>
      </c>
      <c r="Z11" s="11">
        <f t="shared" ref="Z11:Z17" si="10">(K11-L11+P11-(M11-(Q11*$Y$5))*$S$5+Z10)</f>
        <v>-5606.9932348272187</v>
      </c>
    </row>
    <row r="12" spans="1:37" ht="13.5" thickBo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11"/>
      <c r="L12" s="11"/>
      <c r="M12" s="11"/>
      <c r="N12" s="11"/>
      <c r="O12" s="10"/>
      <c r="P12" s="11"/>
      <c r="Q12" s="11"/>
      <c r="R12" s="11"/>
      <c r="S12" s="10"/>
      <c r="T12" s="11"/>
      <c r="U12" s="10"/>
      <c r="V12" s="11"/>
      <c r="W12" s="11"/>
      <c r="X12" s="11"/>
      <c r="Y12" s="11"/>
      <c r="Z12" s="11"/>
    </row>
    <row r="13" spans="1:37" ht="13.5" thickBot="1" x14ac:dyDescent="0.25">
      <c r="A13" s="12" t="s">
        <v>113</v>
      </c>
      <c r="B13" s="12">
        <v>5875</v>
      </c>
      <c r="C13" s="12">
        <v>0</v>
      </c>
      <c r="D13" s="12">
        <v>1.60968305230199</v>
      </c>
      <c r="E13" s="12">
        <v>0</v>
      </c>
      <c r="F13" s="12">
        <v>336.28933863646898</v>
      </c>
      <c r="G13" s="12">
        <v>33</v>
      </c>
      <c r="H13" s="12">
        <v>64</v>
      </c>
      <c r="I13" s="12">
        <v>62</v>
      </c>
      <c r="J13" s="12">
        <v>32</v>
      </c>
      <c r="K13" s="13">
        <f>AVERAGE(D11:D13)*(C13)/27</f>
        <v>0</v>
      </c>
      <c r="L13" s="13">
        <f>AVERAGE(E11:E13)*(C13)/27</f>
        <v>0</v>
      </c>
      <c r="M13" s="13">
        <f>AVERAGE(F11:F13)*(C13)/27</f>
        <v>0</v>
      </c>
      <c r="N13" s="13">
        <f>AVERAGE(G11:G13)*(C13)/27</f>
        <v>0</v>
      </c>
      <c r="O13" s="10">
        <f>AVERAGE(H11:H13)*(C13)/27</f>
        <v>0</v>
      </c>
      <c r="P13" s="13">
        <f>AVERAGE(I11:I13)*(C13)/27</f>
        <v>0</v>
      </c>
      <c r="Q13" s="13">
        <f>AVERAGE(J11:J13)*(C13)/27</f>
        <v>0</v>
      </c>
      <c r="R13" s="13">
        <f>K13*R5+R11</f>
        <v>3.1298293772930035</v>
      </c>
      <c r="S13" s="10">
        <f>(M13-(P13*$V$5)-(Q13*$Y$5))*$S$5+S11</f>
        <v>5610.1230642045111</v>
      </c>
      <c r="T13" s="13">
        <f>N13*T5+T11</f>
        <v>186.57407407346398</v>
      </c>
      <c r="U13" s="10">
        <f>O13*$U$5+U11</f>
        <v>278.6666666656829</v>
      </c>
      <c r="V13" s="13">
        <f>P13*V5+V11</f>
        <v>277.40740740643992</v>
      </c>
      <c r="W13" s="13">
        <f>Q13*W5+W11</f>
        <v>139.0185185180307</v>
      </c>
      <c r="X13" s="13">
        <f>N13*X5+X11</f>
        <v>186.57407407346398</v>
      </c>
      <c r="Y13" s="13">
        <f>Q13*Y5+Y11</f>
        <v>139.0185185180307</v>
      </c>
      <c r="Z13" s="11">
        <f>(K13-L13+P13-(M13-(Q13*$Y$5))*$S$5+Z11)</f>
        <v>-5606.9932348272187</v>
      </c>
      <c r="AA13" s="17" t="s">
        <v>36</v>
      </c>
      <c r="AB13" s="18"/>
      <c r="AC13" s="19"/>
    </row>
    <row r="14" spans="1:37" x14ac:dyDescent="0.2">
      <c r="A14" s="12" t="s">
        <v>114</v>
      </c>
      <c r="B14" s="12">
        <v>5915.00000000004</v>
      </c>
      <c r="C14" s="12">
        <f t="shared" si="0"/>
        <v>40.000000000040018</v>
      </c>
      <c r="D14" s="12">
        <v>53.898137090869596</v>
      </c>
      <c r="E14" s="12">
        <v>0</v>
      </c>
      <c r="F14" s="12">
        <v>150.77019865127301</v>
      </c>
      <c r="G14" s="12">
        <v>20</v>
      </c>
      <c r="H14" s="12">
        <v>88</v>
      </c>
      <c r="I14" s="12">
        <v>86</v>
      </c>
      <c r="J14" s="12">
        <v>44</v>
      </c>
      <c r="K14" s="13">
        <f t="shared" si="1"/>
        <v>41.116903809797861</v>
      </c>
      <c r="L14" s="13">
        <f t="shared" si="2"/>
        <v>0</v>
      </c>
      <c r="M14" s="13">
        <f t="shared" si="3"/>
        <v>360.78484243572535</v>
      </c>
      <c r="N14" s="13">
        <f t="shared" si="4"/>
        <v>39.259259259298538</v>
      </c>
      <c r="O14" s="10">
        <f t="shared" si="6"/>
        <v>112.59259259270523</v>
      </c>
      <c r="P14" s="13">
        <f t="shared" si="7"/>
        <v>109.62962962973931</v>
      </c>
      <c r="Q14" s="13">
        <f t="shared" si="5"/>
        <v>56.296296296352615</v>
      </c>
      <c r="R14" s="13">
        <f>K14*R5+R13</f>
        <v>44.246733187090868</v>
      </c>
      <c r="S14" s="10">
        <f t="shared" si="8"/>
        <v>5804.9819807141448</v>
      </c>
      <c r="T14" s="13">
        <f>N14*T5+T13</f>
        <v>225.83333333276252</v>
      </c>
      <c r="U14" s="10">
        <f t="shared" si="9"/>
        <v>391.25925925838811</v>
      </c>
      <c r="V14" s="13">
        <f>P14*V5+V13</f>
        <v>387.03703703617924</v>
      </c>
      <c r="W14" s="13">
        <f>Q14*W5+W13</f>
        <v>195.31481481438331</v>
      </c>
      <c r="X14" s="13">
        <f>N14*X5+X13</f>
        <v>225.83333333276252</v>
      </c>
      <c r="Y14" s="13">
        <f>Q14*Y5+Y13</f>
        <v>195.31481481438331</v>
      </c>
      <c r="Z14" s="11">
        <f t="shared" si="10"/>
        <v>-5760.7352475270545</v>
      </c>
      <c r="AA14" s="17" t="s">
        <v>37</v>
      </c>
      <c r="AB14" s="20" t="s">
        <v>38</v>
      </c>
      <c r="AC14" s="20"/>
    </row>
    <row r="15" spans="1:37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0"/>
      <c r="P15" s="13"/>
      <c r="Q15" s="13"/>
      <c r="R15" s="13"/>
      <c r="S15" s="10"/>
      <c r="T15" s="13"/>
      <c r="U15" s="10"/>
      <c r="V15" s="13"/>
      <c r="W15" s="13"/>
      <c r="Z15" s="11"/>
      <c r="AA15" s="21"/>
      <c r="AB15" s="22"/>
      <c r="AC15" s="22"/>
    </row>
    <row r="16" spans="1:37" x14ac:dyDescent="0.2">
      <c r="A16" s="12" t="s">
        <v>115</v>
      </c>
      <c r="B16" s="12">
        <v>6094.0000000001601</v>
      </c>
      <c r="C16" s="12">
        <v>0</v>
      </c>
      <c r="D16" s="12">
        <v>17.728614156869298</v>
      </c>
      <c r="E16" s="12">
        <v>7</v>
      </c>
      <c r="F16" s="15">
        <v>143.83681141194</v>
      </c>
      <c r="G16" s="12">
        <v>0</v>
      </c>
      <c r="H16" s="12">
        <v>0</v>
      </c>
      <c r="I16" s="12">
        <v>0</v>
      </c>
      <c r="J16" s="12">
        <v>0</v>
      </c>
      <c r="K16" s="13">
        <f>AVERAGE(D14:D16)*(C16)/27</f>
        <v>0</v>
      </c>
      <c r="L16" s="13">
        <f>AVERAGE(E14:E16)*(C16)/27</f>
        <v>0</v>
      </c>
      <c r="M16" s="13">
        <f>AVERAGE(F14:F16)*(C16)/27</f>
        <v>0</v>
      </c>
      <c r="N16" s="13">
        <f>AVERAGE(G14:G16)*(C16)/27</f>
        <v>0</v>
      </c>
      <c r="O16" s="10">
        <f>AVERAGE(H14:H16)*(C16)/27</f>
        <v>0</v>
      </c>
      <c r="P16" s="13">
        <f>AVERAGE(I14:I16)*(C16)/27</f>
        <v>0</v>
      </c>
      <c r="Q16" s="13">
        <f>AVERAGE(J14:J16)*(C16)/27</f>
        <v>0</v>
      </c>
      <c r="R16" s="13">
        <f>K16*R5+R14</f>
        <v>44.246733187090868</v>
      </c>
      <c r="S16" s="10">
        <f>(M16-(P16*$V$5)-(Q16*$Y$5))*$S$5+S14</f>
        <v>5804.9819807141448</v>
      </c>
      <c r="T16" s="13">
        <f>N16*T5+T14</f>
        <v>225.83333333276252</v>
      </c>
      <c r="U16" s="10">
        <f>O16*$U$5+U14</f>
        <v>391.25925925838811</v>
      </c>
      <c r="V16" s="13">
        <f>P16*V5+V14</f>
        <v>387.03703703617924</v>
      </c>
      <c r="W16" s="13">
        <f>Q16*W5+W14</f>
        <v>195.31481481438331</v>
      </c>
      <c r="X16" s="13">
        <f>N16*X5+X14</f>
        <v>225.83333333276252</v>
      </c>
      <c r="Y16" s="13">
        <f>Q16*Y5+Y14</f>
        <v>195.31481481438331</v>
      </c>
      <c r="Z16" s="11">
        <f>(K16-L16+P16-(M16-(Q16*$Y$5))*$S$5+Z14)</f>
        <v>-5760.7352475270545</v>
      </c>
      <c r="AA16" s="21" t="s">
        <v>39</v>
      </c>
      <c r="AB16" s="22" t="s">
        <v>40</v>
      </c>
      <c r="AC16" s="22"/>
    </row>
    <row r="17" spans="1:29" x14ac:dyDescent="0.2">
      <c r="A17" s="12" t="s">
        <v>116</v>
      </c>
      <c r="B17" s="12">
        <v>6122</v>
      </c>
      <c r="C17" s="12">
        <f t="shared" si="0"/>
        <v>27.999999999839929</v>
      </c>
      <c r="D17" s="12">
        <v>9.8357733449884108</v>
      </c>
      <c r="E17" s="12">
        <v>7</v>
      </c>
      <c r="F17" s="15">
        <v>120.52565918444699</v>
      </c>
      <c r="G17" s="12">
        <v>0</v>
      </c>
      <c r="H17" s="12">
        <v>0</v>
      </c>
      <c r="I17" s="12">
        <v>0</v>
      </c>
      <c r="J17" s="12">
        <v>0</v>
      </c>
      <c r="K17" s="13">
        <f t="shared" si="1"/>
        <v>14.292645371251918</v>
      </c>
      <c r="L17" s="13">
        <f t="shared" si="2"/>
        <v>7.2592592592177594</v>
      </c>
      <c r="M17" s="13">
        <f t="shared" si="3"/>
        <v>137.07683660475035</v>
      </c>
      <c r="N17" s="13">
        <f t="shared" si="4"/>
        <v>0</v>
      </c>
      <c r="O17" s="10">
        <f t="shared" si="6"/>
        <v>0</v>
      </c>
      <c r="P17" s="13">
        <f t="shared" si="7"/>
        <v>0</v>
      </c>
      <c r="Q17" s="13">
        <f t="shared" si="5"/>
        <v>0</v>
      </c>
      <c r="R17" s="13">
        <f>K17*R5+R16</f>
        <v>58.53937855834279</v>
      </c>
      <c r="S17" s="10">
        <f t="shared" si="8"/>
        <v>5942.0588173188953</v>
      </c>
      <c r="T17" s="13">
        <f>N17*T5+T16</f>
        <v>225.83333333276252</v>
      </c>
      <c r="U17" s="10">
        <f t="shared" si="9"/>
        <v>391.25925925838811</v>
      </c>
      <c r="V17" s="13">
        <f>P17*V5+V16</f>
        <v>387.03703703617924</v>
      </c>
      <c r="W17" s="13">
        <f>Q17*W5+W16</f>
        <v>195.31481481438331</v>
      </c>
      <c r="X17" s="13">
        <f>N17*X5+X16</f>
        <v>225.83333333276252</v>
      </c>
      <c r="Y17" s="13">
        <f>Q17*Y5+Y16</f>
        <v>195.31481481438331</v>
      </c>
      <c r="Z17" s="11">
        <f t="shared" si="10"/>
        <v>-5890.7786980197707</v>
      </c>
      <c r="AA17" s="21" t="s">
        <v>41</v>
      </c>
      <c r="AB17" s="22" t="s">
        <v>42</v>
      </c>
      <c r="AC17" s="22"/>
    </row>
    <row r="18" spans="1:29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2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AA18" s="21" t="s">
        <v>43</v>
      </c>
      <c r="AB18" s="22" t="s">
        <v>44</v>
      </c>
      <c r="AC18" s="22" t="s">
        <v>45</v>
      </c>
    </row>
    <row r="19" spans="1:29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AA19" s="21" t="s">
        <v>46</v>
      </c>
      <c r="AB19" s="22" t="s">
        <v>44</v>
      </c>
      <c r="AC19" s="22" t="s">
        <v>47</v>
      </c>
    </row>
    <row r="20" spans="1:29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AA20" s="23" t="s">
        <v>48</v>
      </c>
      <c r="AB20" s="24" t="s">
        <v>49</v>
      </c>
      <c r="AC20" s="24" t="s">
        <v>50</v>
      </c>
    </row>
    <row r="21" spans="1:29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AA21" s="23" t="s">
        <v>51</v>
      </c>
      <c r="AB21" s="24" t="s">
        <v>52</v>
      </c>
      <c r="AC21" s="24" t="s">
        <v>53</v>
      </c>
    </row>
    <row r="22" spans="1:29" ht="12.75" customHeight="1" x14ac:dyDescent="0.2">
      <c r="A22" s="12"/>
      <c r="B22" s="12"/>
      <c r="C22" s="12"/>
      <c r="D22" s="12"/>
      <c r="E22" s="12"/>
      <c r="F22" s="15"/>
      <c r="G22" s="12"/>
      <c r="H22" s="12"/>
      <c r="I22" s="12"/>
      <c r="J22" s="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AA22" s="23" t="s">
        <v>54</v>
      </c>
      <c r="AB22" s="24" t="s">
        <v>105</v>
      </c>
      <c r="AC22" s="24" t="s">
        <v>56</v>
      </c>
    </row>
    <row r="23" spans="1:29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2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A23" s="23" t="s">
        <v>54</v>
      </c>
      <c r="AB23" s="24" t="s">
        <v>106</v>
      </c>
      <c r="AC23" s="24" t="s">
        <v>58</v>
      </c>
    </row>
    <row r="24" spans="1:29" ht="12.75" customHeight="1" x14ac:dyDescent="0.2">
      <c r="A24" s="12"/>
      <c r="B24" s="12"/>
      <c r="C24" s="12"/>
      <c r="D24" s="12"/>
      <c r="E24" s="12"/>
      <c r="F24" s="15"/>
      <c r="G24" s="12"/>
      <c r="H24" s="12"/>
      <c r="I24" s="12"/>
      <c r="J24" s="1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A24" s="23" t="s">
        <v>54</v>
      </c>
      <c r="AB24" s="24" t="s">
        <v>107</v>
      </c>
      <c r="AC24" s="24" t="s">
        <v>62</v>
      </c>
    </row>
    <row r="25" spans="1:29" ht="12.75" customHeight="1" thickBot="1" x14ac:dyDescent="0.25">
      <c r="A25" s="12"/>
      <c r="B25" s="12"/>
      <c r="C25" s="12"/>
      <c r="D25" s="12"/>
      <c r="E25" s="12"/>
      <c r="F25" s="15"/>
      <c r="G25" s="12"/>
      <c r="H25" s="12"/>
      <c r="I25" s="12"/>
      <c r="J25" s="1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A25" s="25" t="s">
        <v>54</v>
      </c>
      <c r="AB25" s="26" t="s">
        <v>108</v>
      </c>
      <c r="AC25" s="26" t="s">
        <v>60</v>
      </c>
    </row>
    <row r="26" spans="1:29" ht="12.75" customHeight="1" x14ac:dyDescent="0.2">
      <c r="A26" s="12"/>
      <c r="B26" s="12"/>
      <c r="C26" s="12"/>
      <c r="D26" s="12"/>
      <c r="E26" s="12"/>
      <c r="F26" s="15"/>
      <c r="G26" s="12"/>
      <c r="H26" s="12"/>
      <c r="I26" s="12"/>
      <c r="J26" s="1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A26" s="16"/>
      <c r="AB26" s="16"/>
      <c r="AC26" s="16"/>
    </row>
    <row r="27" spans="1:2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A27" s="16"/>
      <c r="AB27" s="16"/>
      <c r="AC27" s="16"/>
    </row>
    <row r="28" spans="1:29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AA28" s="16"/>
      <c r="AB28" s="16"/>
      <c r="AC28" s="16"/>
    </row>
    <row r="29" spans="1:29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AA29" s="16"/>
      <c r="AB29" s="16"/>
      <c r="AC29" s="16"/>
    </row>
    <row r="30" spans="1:2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AA30" s="16"/>
      <c r="AB30" s="16"/>
      <c r="AC30" s="16"/>
    </row>
    <row r="31" spans="1:29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AA31" s="16"/>
      <c r="AB31" s="16"/>
      <c r="AC31" s="16"/>
    </row>
    <row r="32" spans="1:2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9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9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9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9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9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9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9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9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9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</row>
    <row r="602" spans="1:29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</row>
    <row r="603" spans="1:29" ht="12.75" customHeight="1" thickBo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</row>
    <row r="604" spans="1:29" ht="13.5" thickBo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AA604" s="17" t="s">
        <v>36</v>
      </c>
      <c r="AB604" s="18"/>
      <c r="AC604" s="19"/>
    </row>
    <row r="605" spans="1:29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AA605" s="17" t="s">
        <v>37</v>
      </c>
      <c r="AB605" s="20" t="s">
        <v>38</v>
      </c>
      <c r="AC605" s="20"/>
    </row>
    <row r="606" spans="1:29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AA606" s="21" t="s">
        <v>39</v>
      </c>
      <c r="AB606" s="22" t="s">
        <v>40</v>
      </c>
      <c r="AC606" s="22"/>
    </row>
    <row r="607" spans="1:29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AA607" s="21" t="s">
        <v>41</v>
      </c>
      <c r="AB607" s="22" t="s">
        <v>42</v>
      </c>
      <c r="AC607" s="22"/>
    </row>
    <row r="608" spans="1:29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AA608" s="21" t="s">
        <v>43</v>
      </c>
      <c r="AB608" s="22" t="s">
        <v>44</v>
      </c>
      <c r="AC608" s="22" t="s">
        <v>45</v>
      </c>
    </row>
    <row r="609" spans="1:29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AA609" s="21" t="s">
        <v>46</v>
      </c>
      <c r="AB609" s="22" t="s">
        <v>44</v>
      </c>
      <c r="AC609" s="22" t="s">
        <v>47</v>
      </c>
    </row>
    <row r="610" spans="1:29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AA610" s="23" t="s">
        <v>48</v>
      </c>
      <c r="AB610" s="24" t="s">
        <v>49</v>
      </c>
      <c r="AC610" s="24" t="s">
        <v>50</v>
      </c>
    </row>
    <row r="611" spans="1:29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AA611" s="23" t="s">
        <v>51</v>
      </c>
      <c r="AB611" s="24" t="s">
        <v>52</v>
      </c>
      <c r="AC611" s="24" t="s">
        <v>53</v>
      </c>
    </row>
    <row r="612" spans="1:29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AA612" s="23" t="s">
        <v>54</v>
      </c>
      <c r="AB612" s="24" t="s">
        <v>55</v>
      </c>
      <c r="AC612" s="24" t="s">
        <v>56</v>
      </c>
    </row>
    <row r="613" spans="1:29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AA613" s="23" t="s">
        <v>54</v>
      </c>
      <c r="AB613" s="24" t="s">
        <v>57</v>
      </c>
      <c r="AC613" s="24" t="s">
        <v>58</v>
      </c>
    </row>
    <row r="614" spans="1:29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AA614" s="23" t="s">
        <v>54</v>
      </c>
      <c r="AB614" s="24" t="s">
        <v>59</v>
      </c>
      <c r="AC614" s="24" t="s">
        <v>60</v>
      </c>
    </row>
    <row r="615" spans="1:29" ht="13.5" thickBo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AA615" s="25" t="s">
        <v>54</v>
      </c>
      <c r="AB615" s="26" t="s">
        <v>61</v>
      </c>
      <c r="AC615" s="26" t="s">
        <v>62</v>
      </c>
    </row>
    <row r="616" spans="1:29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9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9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9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9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9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9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9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9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  <row r="1123" spans="1:23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</row>
    <row r="1124" spans="1:23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</row>
    <row r="1125" spans="1:23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</row>
    <row r="1126" spans="1:23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</row>
    <row r="1127" spans="1:23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</row>
    <row r="1128" spans="1:23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</row>
    <row r="1129" spans="1:23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</row>
    <row r="1130" spans="1:23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</row>
    <row r="1131" spans="1:23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</row>
    <row r="1132" spans="1:23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</row>
    <row r="1133" spans="1:23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</row>
    <row r="1134" spans="1:23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</row>
    <row r="1135" spans="1:23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</row>
    <row r="1136" spans="1:23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</row>
    <row r="1137" spans="1:23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</row>
    <row r="1138" spans="1:23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</row>
    <row r="1139" spans="1:23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</row>
    <row r="1140" spans="1:23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</row>
    <row r="1141" spans="1:23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</row>
    <row r="1142" spans="1:23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</row>
    <row r="1143" spans="1:23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</row>
    <row r="1144" spans="1:23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</row>
    <row r="1145" spans="1:23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</row>
    <row r="1146" spans="1:23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</row>
    <row r="1147" spans="1:23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</row>
    <row r="1148" spans="1:23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</row>
    <row r="1149" spans="1:23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</row>
    <row r="1150" spans="1:23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</row>
    <row r="1151" spans="1:23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</row>
    <row r="1152" spans="1:23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</row>
    <row r="1153" spans="1:23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</row>
    <row r="1154" spans="1:23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</row>
    <row r="1155" spans="1:23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</row>
    <row r="1156" spans="1:23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</row>
    <row r="1157" spans="1:23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</row>
    <row r="1158" spans="1:23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</row>
    <row r="1159" spans="1:23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</row>
    <row r="1160" spans="1:23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</row>
    <row r="1161" spans="1:23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</row>
    <row r="1162" spans="1:23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</row>
    <row r="1163" spans="1:23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</row>
    <row r="1164" spans="1:23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</row>
    <row r="1165" spans="1:23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</row>
    <row r="1166" spans="1:23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</row>
    <row r="1167" spans="1:23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</row>
    <row r="1168" spans="1:23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</row>
    <row r="1169" spans="1:23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</row>
    <row r="1170" spans="1:23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</row>
    <row r="1171" spans="1:23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</row>
    <row r="1172" spans="1:23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</row>
    <row r="1173" spans="1:23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</row>
    <row r="1174" spans="1:23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</row>
    <row r="1175" spans="1:23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</row>
    <row r="1176" spans="1:23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</row>
    <row r="1177" spans="1:23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</row>
    <row r="1178" spans="1:23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</row>
    <row r="1179" spans="1:23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</row>
    <row r="1180" spans="1:23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</row>
    <row r="1181" spans="1:23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</row>
    <row r="1182" spans="1:23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</row>
    <row r="1183" spans="1:23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</row>
    <row r="1184" spans="1:23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</row>
    <row r="1185" spans="1:23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</row>
    <row r="1186" spans="1:23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</row>
    <row r="1187" spans="1:23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</row>
    <row r="1188" spans="1:23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</row>
    <row r="1189" spans="1:23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</row>
    <row r="1190" spans="1:23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</row>
    <row r="1191" spans="1:23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</row>
    <row r="1192" spans="1:23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</row>
    <row r="1193" spans="1:23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</row>
    <row r="1194" spans="1:23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</row>
    <row r="1195" spans="1:23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</row>
    <row r="1196" spans="1:23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</row>
    <row r="1197" spans="1:23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</row>
    <row r="1198" spans="1:23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</row>
    <row r="1199" spans="1:23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</row>
    <row r="1200" spans="1:23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</row>
    <row r="1201" spans="1:23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</row>
    <row r="1202" spans="1:23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</row>
    <row r="1203" spans="1:23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</row>
    <row r="1204" spans="1:23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</row>
    <row r="1205" spans="1:23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</row>
    <row r="1206" spans="1:23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</row>
    <row r="1207" spans="1:23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</row>
    <row r="1208" spans="1:23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</row>
    <row r="1209" spans="1:23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</row>
    <row r="1210" spans="1:23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</row>
    <row r="1211" spans="1:23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</row>
    <row r="1212" spans="1:23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</row>
    <row r="1213" spans="1:23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</row>
    <row r="1214" spans="1:23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</row>
    <row r="1215" spans="1:23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</row>
    <row r="1216" spans="1:23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</row>
    <row r="1217" spans="1:23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</row>
    <row r="1218" spans="1:23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</row>
    <row r="1219" spans="1:23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</row>
    <row r="1220" spans="1:23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</row>
    <row r="1221" spans="1:23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</row>
    <row r="1222" spans="1:23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</row>
    <row r="1223" spans="1:23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</row>
    <row r="1224" spans="1:23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</row>
    <row r="1225" spans="1:23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</row>
    <row r="1226" spans="1:23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</row>
    <row r="1227" spans="1:23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</row>
    <row r="1228" spans="1:23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</row>
    <row r="1229" spans="1:23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</row>
    <row r="1230" spans="1:23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</row>
    <row r="1231" spans="1:23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</row>
    <row r="1232" spans="1:23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</row>
    <row r="1233" spans="1:23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</row>
    <row r="1234" spans="1:23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</row>
    <row r="1235" spans="1:23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</row>
    <row r="1236" spans="1:23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</row>
    <row r="1237" spans="1:23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</row>
    <row r="1238" spans="1:23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</row>
    <row r="1239" spans="1:23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</row>
    <row r="1240" spans="1:23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</row>
    <row r="1241" spans="1:23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</row>
    <row r="1242" spans="1:23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</row>
    <row r="1243" spans="1:23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</row>
    <row r="1244" spans="1:23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</row>
    <row r="1245" spans="1:23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</row>
    <row r="1246" spans="1:23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</row>
    <row r="1247" spans="1:23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</row>
    <row r="1248" spans="1:23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</row>
    <row r="1249" spans="1:23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</row>
    <row r="1250" spans="1:23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</row>
    <row r="1251" spans="1:23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</row>
    <row r="1252" spans="1:23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</row>
    <row r="1253" spans="1:23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</row>
    <row r="1254" spans="1:23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</row>
    <row r="1255" spans="1:23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</row>
    <row r="1256" spans="1:23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</row>
    <row r="1257" spans="1:23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</row>
    <row r="1258" spans="1:23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</row>
    <row r="1259" spans="1:23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</row>
    <row r="1260" spans="1:23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</row>
    <row r="1261" spans="1:23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</row>
    <row r="1262" spans="1:23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</row>
    <row r="1263" spans="1:23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</row>
    <row r="1264" spans="1:23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</row>
    <row r="1265" spans="1:23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</row>
    <row r="1266" spans="1:23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</row>
    <row r="1267" spans="1:23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</row>
    <row r="1268" spans="1:23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</row>
    <row r="1269" spans="1:23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</row>
    <row r="1270" spans="1:23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</row>
    <row r="1271" spans="1:23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</row>
    <row r="1272" spans="1:23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</row>
    <row r="1273" spans="1:23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</row>
    <row r="1274" spans="1:23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</row>
    <row r="1275" spans="1:23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</row>
    <row r="1276" spans="1:23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</row>
    <row r="1277" spans="1:23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</row>
    <row r="1278" spans="1:23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</row>
    <row r="1279" spans="1:23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</row>
    <row r="1280" spans="1:23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</row>
    <row r="1281" spans="1:23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</row>
    <row r="1282" spans="1:23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</row>
    <row r="1283" spans="1:23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</row>
    <row r="1284" spans="1:23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</row>
    <row r="1285" spans="1:23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</row>
    <row r="1286" spans="1:23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</row>
    <row r="1287" spans="1:23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</row>
    <row r="1288" spans="1:23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</row>
    <row r="1289" spans="1:23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</row>
    <row r="1290" spans="1:23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</row>
    <row r="1291" spans="1:23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</row>
    <row r="1292" spans="1:23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</row>
    <row r="1293" spans="1:23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</row>
    <row r="1294" spans="1:23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</row>
    <row r="1295" spans="1:23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</row>
    <row r="1296" spans="1:23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</row>
    <row r="1297" spans="1:23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</row>
    <row r="1298" spans="1:23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</row>
    <row r="1299" spans="1:23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</row>
    <row r="1300" spans="1:23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</row>
    <row r="1301" spans="1:23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</row>
    <row r="1302" spans="1:23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</row>
    <row r="1303" spans="1:23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</row>
    <row r="1304" spans="1:23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</row>
    <row r="1305" spans="1:23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</row>
    <row r="1306" spans="1:23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</row>
    <row r="1307" spans="1:23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</row>
    <row r="1308" spans="1:23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</row>
    <row r="1309" spans="1:23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</row>
    <row r="1310" spans="1:23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</row>
    <row r="1311" spans="1:23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</row>
    <row r="1312" spans="1:23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</row>
    <row r="1313" spans="1:23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</row>
    <row r="1314" spans="1:23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</row>
    <row r="1315" spans="1:23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</row>
    <row r="1316" spans="1:23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</row>
    <row r="1317" spans="1:23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</row>
    <row r="1318" spans="1:23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</row>
    <row r="1319" spans="1:23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</row>
    <row r="1320" spans="1:23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</row>
    <row r="1321" spans="1:23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</row>
    <row r="1322" spans="1:23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</row>
    <row r="1323" spans="1:23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</row>
    <row r="1324" spans="1:23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</row>
    <row r="1325" spans="1:23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</row>
    <row r="1326" spans="1:23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</row>
    <row r="1327" spans="1:23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</row>
    <row r="1328" spans="1:23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</row>
    <row r="1329" spans="1:23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</row>
    <row r="1330" spans="1:23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</row>
    <row r="1331" spans="1:23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</row>
    <row r="1332" spans="1:23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</row>
    <row r="1333" spans="1:23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</row>
    <row r="1334" spans="1:23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</row>
    <row r="1335" spans="1:23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</row>
    <row r="1336" spans="1:23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</row>
    <row r="1337" spans="1:23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</row>
    <row r="1338" spans="1:23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</row>
    <row r="1339" spans="1:23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</row>
    <row r="1340" spans="1:23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</row>
    <row r="1341" spans="1:23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</row>
    <row r="1342" spans="1:23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</row>
    <row r="1343" spans="1:23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</row>
    <row r="1344" spans="1:23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</row>
    <row r="1345" spans="1:23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</row>
    <row r="1346" spans="1:23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</row>
    <row r="1347" spans="1:23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</row>
    <row r="1348" spans="1:23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</row>
    <row r="1349" spans="1:23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</row>
    <row r="1350" spans="1:23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</row>
    <row r="1351" spans="1:23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</row>
    <row r="1352" spans="1:23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</row>
    <row r="1353" spans="1:23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</row>
    <row r="1354" spans="1:23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</row>
    <row r="1355" spans="1:23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</row>
    <row r="1356" spans="1:23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</row>
    <row r="1357" spans="1:23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</row>
    <row r="1358" spans="1:23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</row>
    <row r="1359" spans="1:23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</row>
    <row r="1360" spans="1:23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</row>
    <row r="1361" spans="1:23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</row>
    <row r="1362" spans="1:23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</row>
    <row r="1363" spans="1:23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</row>
    <row r="1364" spans="1:23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</row>
    <row r="1365" spans="1:23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</row>
    <row r="1366" spans="1:23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</row>
    <row r="1367" spans="1:23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</row>
    <row r="1368" spans="1:23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</row>
    <row r="1369" spans="1:23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</row>
    <row r="1370" spans="1:23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</row>
    <row r="1371" spans="1:23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</row>
    <row r="1372" spans="1:23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</row>
    <row r="1373" spans="1:23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</row>
    <row r="1374" spans="1:23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</row>
    <row r="1375" spans="1:23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</row>
    <row r="1376" spans="1:23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</row>
    <row r="1377" spans="1:23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</row>
    <row r="1378" spans="1:23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</row>
    <row r="1379" spans="1:23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</row>
    <row r="1380" spans="1:23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</row>
    <row r="1381" spans="1:23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</row>
    <row r="1382" spans="1:23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</row>
    <row r="1383" spans="1:23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</row>
    <row r="1384" spans="1:23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</row>
    <row r="1385" spans="1:23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</row>
    <row r="1386" spans="1:23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</row>
    <row r="1387" spans="1:23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</row>
    <row r="1388" spans="1:23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</row>
    <row r="1389" spans="1:23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</row>
    <row r="1390" spans="1:23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</row>
    <row r="1391" spans="1:23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</row>
    <row r="1392" spans="1:23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</row>
    <row r="1393" spans="1:23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</row>
    <row r="1394" spans="1:23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</row>
    <row r="1395" spans="1:23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</row>
    <row r="1396" spans="1:23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</row>
    <row r="1397" spans="1:23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</row>
    <row r="1398" spans="1:23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</row>
    <row r="1399" spans="1:23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</row>
    <row r="1400" spans="1:23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</row>
    <row r="1401" spans="1:23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</row>
    <row r="1402" spans="1:23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</row>
    <row r="1403" spans="1:23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</row>
    <row r="1404" spans="1:23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</row>
    <row r="1405" spans="1:23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</row>
    <row r="1406" spans="1:23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</row>
    <row r="1407" spans="1:23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</row>
    <row r="1408" spans="1:23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</row>
    <row r="1409" spans="1:23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</row>
    <row r="1410" spans="1:23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</row>
    <row r="1411" spans="1:23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</row>
    <row r="1412" spans="1:23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</row>
    <row r="1413" spans="1:23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</row>
    <row r="1414" spans="1:23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</row>
    <row r="1415" spans="1:23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</row>
    <row r="1416" spans="1:23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</row>
    <row r="1417" spans="1:23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</row>
    <row r="1418" spans="1:23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</row>
    <row r="1419" spans="1:23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</row>
    <row r="1420" spans="1:23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</row>
    <row r="1421" spans="1:23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</row>
    <row r="1422" spans="1:23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</row>
    <row r="1423" spans="1:23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</row>
    <row r="1424" spans="1:23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</row>
    <row r="1425" spans="1:23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</row>
    <row r="1426" spans="1:23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</row>
    <row r="1427" spans="1:23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</row>
    <row r="1428" spans="1:23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</row>
    <row r="1429" spans="1:23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</row>
    <row r="1430" spans="1:23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</row>
    <row r="1431" spans="1:23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</row>
    <row r="1432" spans="1:23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</row>
    <row r="1433" spans="1:23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</row>
    <row r="1434" spans="1:23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</row>
    <row r="1435" spans="1:23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</row>
    <row r="1436" spans="1:23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</row>
    <row r="1437" spans="1:23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</row>
    <row r="1438" spans="1:23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</row>
    <row r="1439" spans="1:23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</row>
    <row r="1440" spans="1:23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</row>
    <row r="1441" spans="1:23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</row>
    <row r="1442" spans="1:23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</row>
    <row r="1443" spans="1:23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</row>
    <row r="1444" spans="1:23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</row>
    <row r="1445" spans="1:23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</row>
    <row r="1446" spans="1:23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</row>
    <row r="1447" spans="1:23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</row>
    <row r="1448" spans="1:23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</row>
    <row r="1449" spans="1:23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</row>
    <row r="1450" spans="1:23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</row>
    <row r="1451" spans="1:23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</row>
    <row r="1452" spans="1:23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</row>
    <row r="1453" spans="1:23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</row>
    <row r="1454" spans="1:23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</row>
    <row r="1455" spans="1:23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</row>
    <row r="1456" spans="1:23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</row>
    <row r="1457" spans="1:23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</row>
    <row r="1458" spans="1:23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</row>
    <row r="1459" spans="1:23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</row>
    <row r="1460" spans="1:23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</row>
    <row r="1461" spans="1:23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</row>
    <row r="1462" spans="1:23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</row>
    <row r="1463" spans="1:23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</row>
    <row r="1464" spans="1:23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</row>
    <row r="1465" spans="1:23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</row>
    <row r="1466" spans="1:23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</row>
    <row r="1467" spans="1:23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</row>
    <row r="1468" spans="1:23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</row>
    <row r="1469" spans="1:23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</row>
    <row r="1470" spans="1:23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</row>
    <row r="1471" spans="1:23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</row>
    <row r="1472" spans="1:23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</row>
    <row r="1473" spans="1:23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</row>
    <row r="1474" spans="1:23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</row>
    <row r="1475" spans="1:23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</row>
    <row r="1476" spans="1:23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</row>
    <row r="1477" spans="1:23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</row>
    <row r="1478" spans="1:23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</row>
    <row r="1479" spans="1:23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</row>
    <row r="1480" spans="1:23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</row>
    <row r="1481" spans="1:23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</row>
    <row r="1482" spans="1:23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</row>
    <row r="1483" spans="1:23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</row>
    <row r="1484" spans="1:23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</row>
    <row r="1485" spans="1:23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</row>
    <row r="1486" spans="1:23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</row>
    <row r="1487" spans="1:23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</row>
    <row r="1488" spans="1:23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</row>
    <row r="1489" spans="1:23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</row>
    <row r="1490" spans="1:23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</row>
    <row r="1491" spans="1:23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</row>
    <row r="1492" spans="1:23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</row>
    <row r="1493" spans="1:23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</row>
    <row r="1494" spans="1:23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</row>
    <row r="1495" spans="1:23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</row>
    <row r="1496" spans="1:23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</row>
    <row r="1497" spans="1:23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</row>
    <row r="1498" spans="1:23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</row>
    <row r="1499" spans="1:23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</row>
    <row r="1500" spans="1:23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</row>
    <row r="1501" spans="1:23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</row>
    <row r="1502" spans="1:23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</row>
    <row r="1503" spans="1:23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</row>
    <row r="1504" spans="1:23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</row>
    <row r="1505" spans="1:23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</row>
    <row r="1506" spans="1:23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</row>
    <row r="1507" spans="1:23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</row>
    <row r="1508" spans="1:23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</row>
    <row r="1509" spans="1:23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</row>
    <row r="1510" spans="1:23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</row>
    <row r="1511" spans="1:23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</row>
    <row r="1512" spans="1:23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</row>
    <row r="1513" spans="1:23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</row>
    <row r="1514" spans="1:23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</row>
    <row r="1515" spans="1:23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</row>
    <row r="1516" spans="1:23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</row>
    <row r="1517" spans="1:23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</row>
    <row r="1518" spans="1:23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</row>
    <row r="1519" spans="1:23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</row>
    <row r="1520" spans="1:23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</row>
    <row r="1521" spans="1:23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</row>
    <row r="1522" spans="1:23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</row>
    <row r="1523" spans="1:23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</row>
    <row r="1524" spans="1:23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</row>
    <row r="1525" spans="1:23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</row>
    <row r="1526" spans="1:23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</row>
    <row r="1527" spans="1:23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</row>
    <row r="1528" spans="1:23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</row>
    <row r="1529" spans="1:23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</row>
    <row r="1530" spans="1:23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</row>
    <row r="1531" spans="1:23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</row>
    <row r="1532" spans="1:23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</row>
    <row r="1533" spans="1:23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</row>
    <row r="1534" spans="1:23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</row>
    <row r="1535" spans="1:23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</row>
    <row r="1536" spans="1:23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</row>
    <row r="1537" spans="1:23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</row>
    <row r="1538" spans="1:23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</row>
    <row r="1539" spans="1:23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</row>
    <row r="1540" spans="1:23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</row>
    <row r="1541" spans="1:23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</row>
    <row r="1542" spans="1:23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</row>
    <row r="1543" spans="1:23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</row>
    <row r="1544" spans="1:23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</row>
    <row r="1545" spans="1:23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</row>
    <row r="1546" spans="1:23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</row>
    <row r="1547" spans="1:23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</row>
    <row r="1548" spans="1:23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</row>
    <row r="1549" spans="1:23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</row>
    <row r="1550" spans="1:23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</row>
    <row r="1551" spans="1:23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</row>
    <row r="1552" spans="1:23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</row>
    <row r="1553" spans="1:23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</row>
    <row r="1554" spans="1:23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</row>
    <row r="1555" spans="1:23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</row>
    <row r="1556" spans="1:23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</row>
    <row r="1557" spans="1:23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</row>
    <row r="1558" spans="1:23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</row>
    <row r="1559" spans="1:23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</row>
    <row r="1560" spans="1:23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</row>
    <row r="1561" spans="1:23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</row>
    <row r="1562" spans="1:23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</row>
    <row r="1563" spans="1:23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</row>
    <row r="1564" spans="1:23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</row>
    <row r="1565" spans="1:23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</row>
    <row r="1566" spans="1:23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</row>
    <row r="1567" spans="1:23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</row>
    <row r="1568" spans="1:23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</row>
    <row r="1569" spans="1:23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</row>
    <row r="1570" spans="1:23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</row>
    <row r="1571" spans="1:23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</row>
    <row r="1572" spans="1:23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</row>
    <row r="1573" spans="1:23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</row>
    <row r="1574" spans="1:23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</row>
    <row r="1575" spans="1:23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</row>
    <row r="1576" spans="1:23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</row>
    <row r="1577" spans="1:23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</row>
    <row r="1578" spans="1:23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</row>
    <row r="1579" spans="1:23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</row>
    <row r="1580" spans="1:23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</row>
    <row r="1581" spans="1:23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</row>
    <row r="1582" spans="1:23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</row>
    <row r="1583" spans="1:23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</row>
    <row r="1584" spans="1:23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</row>
    <row r="1585" spans="1:23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</row>
    <row r="1586" spans="1:23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</row>
    <row r="1587" spans="1:23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</row>
    <row r="1588" spans="1:23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</row>
    <row r="1589" spans="1:23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</row>
    <row r="1590" spans="1:23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</row>
    <row r="1591" spans="1:23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</row>
    <row r="1592" spans="1:23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</row>
    <row r="1593" spans="1:23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</row>
    <row r="1594" spans="1:23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</row>
    <row r="1595" spans="1:23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</row>
    <row r="1596" spans="1:23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</row>
    <row r="1597" spans="1:23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</row>
    <row r="1598" spans="1:23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</row>
    <row r="1599" spans="1:23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</row>
    <row r="1600" spans="1:23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</row>
    <row r="1601" spans="1:23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</row>
    <row r="1602" spans="1:23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</row>
    <row r="1603" spans="1:23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</row>
    <row r="1604" spans="1:23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</row>
    <row r="1605" spans="1:23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</row>
    <row r="1606" spans="1:23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</row>
    <row r="1607" spans="1:23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</row>
    <row r="1608" spans="1:23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</row>
    <row r="1609" spans="1:23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</row>
    <row r="1610" spans="1:23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</row>
    <row r="1611" spans="1:23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</row>
    <row r="1612" spans="1:23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</row>
    <row r="1613" spans="1:23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</row>
    <row r="1614" spans="1:23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</row>
    <row r="1615" spans="1:23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</row>
    <row r="1616" spans="1:23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</row>
    <row r="1617" spans="1:23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</row>
    <row r="1618" spans="1:23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</row>
    <row r="1619" spans="1:23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</row>
    <row r="1620" spans="1:23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</row>
    <row r="1621" spans="1:23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</row>
    <row r="1622" spans="1:23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</row>
    <row r="1623" spans="1:23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</row>
    <row r="1624" spans="1:23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</row>
    <row r="1625" spans="1:23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</row>
    <row r="1626" spans="1:23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</row>
    <row r="1627" spans="1:23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</row>
    <row r="1628" spans="1:23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</row>
    <row r="1629" spans="1:23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</row>
    <row r="1630" spans="1:23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</row>
    <row r="1631" spans="1:23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</row>
    <row r="1632" spans="1:23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</row>
    <row r="1633" spans="1:23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</row>
    <row r="1634" spans="1:23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</row>
    <row r="1635" spans="1:23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</row>
    <row r="1636" spans="1:23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</row>
    <row r="1637" spans="1:23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</row>
    <row r="1638" spans="1:23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</row>
    <row r="1639" spans="1:23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</row>
    <row r="1640" spans="1:23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</row>
    <row r="1641" spans="1:23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</row>
    <row r="1642" spans="1:23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</row>
    <row r="1643" spans="1:23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</row>
    <row r="1644" spans="1:23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</row>
    <row r="1645" spans="1:23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</row>
    <row r="1646" spans="1:23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</row>
    <row r="1647" spans="1:23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</row>
    <row r="1648" spans="1:23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</row>
    <row r="1649" spans="1:23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</row>
    <row r="1650" spans="1:23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</row>
    <row r="1651" spans="1:23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</row>
    <row r="1652" spans="1:23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</row>
    <row r="1653" spans="1:23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</row>
    <row r="1654" spans="1:23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</row>
    <row r="1655" spans="1:23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</row>
    <row r="1656" spans="1:23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</row>
    <row r="1657" spans="1:23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</row>
    <row r="1658" spans="1:23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</row>
    <row r="1659" spans="1:23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</row>
    <row r="1660" spans="1:23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</row>
    <row r="1661" spans="1:23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</row>
    <row r="1662" spans="1:23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</row>
    <row r="1663" spans="1:23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</row>
    <row r="1664" spans="1:23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</row>
    <row r="1665" spans="1:23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</row>
    <row r="1666" spans="1:23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</row>
    <row r="1667" spans="1:23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</row>
    <row r="1668" spans="1:23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</row>
    <row r="1669" spans="1:23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</row>
    <row r="1670" spans="1:23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</row>
    <row r="1671" spans="1:23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</row>
    <row r="1672" spans="1:23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</row>
    <row r="1673" spans="1:23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</row>
    <row r="1674" spans="1:23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</row>
    <row r="1675" spans="1:23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</row>
    <row r="1676" spans="1:23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</row>
    <row r="1677" spans="1:23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</row>
    <row r="1678" spans="1:23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</row>
    <row r="1679" spans="1:23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</row>
    <row r="1680" spans="1:23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</row>
    <row r="1681" spans="1:23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</row>
    <row r="1682" spans="1:23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</row>
    <row r="1683" spans="1:23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</row>
    <row r="1684" spans="1:23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</row>
    <row r="1685" spans="1:23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</row>
    <row r="1686" spans="1:23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</row>
    <row r="1687" spans="1:23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</row>
    <row r="1688" spans="1:23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</row>
    <row r="1689" spans="1:23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</row>
    <row r="1690" spans="1:23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</row>
    <row r="1691" spans="1:23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</row>
    <row r="1692" spans="1:23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</row>
    <row r="1693" spans="1:23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</row>
    <row r="1694" spans="1:23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</row>
    <row r="1695" spans="1:23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</row>
    <row r="1696" spans="1:23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</row>
    <row r="1697" spans="1:23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</row>
    <row r="1698" spans="1:23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</row>
    <row r="1699" spans="1:23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</row>
    <row r="1700" spans="1:23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</row>
    <row r="1701" spans="1:23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</row>
    <row r="1702" spans="1:23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</row>
    <row r="1703" spans="1:23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</row>
    <row r="1704" spans="1:23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</row>
    <row r="1705" spans="1:23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</row>
    <row r="1706" spans="1:23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</row>
    <row r="1707" spans="1:23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</row>
    <row r="1708" spans="1:23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</row>
    <row r="1709" spans="1:23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</row>
    <row r="1710" spans="1:23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</row>
    <row r="1711" spans="1:23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</row>
    <row r="1712" spans="1:23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</row>
    <row r="1713" spans="1:23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</row>
    <row r="1714" spans="1:23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</row>
    <row r="1715" spans="1:23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</row>
    <row r="1716" spans="1:23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</row>
    <row r="1717" spans="1:23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</row>
    <row r="1718" spans="1:23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</row>
    <row r="1719" spans="1:23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</row>
    <row r="1720" spans="1:23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</row>
    <row r="1721" spans="1:23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</row>
    <row r="1722" spans="1:23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</row>
    <row r="1723" spans="1:23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</row>
    <row r="1724" spans="1:23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</row>
    <row r="1725" spans="1:23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</row>
    <row r="1726" spans="1:23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</row>
    <row r="1727" spans="1:23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</row>
    <row r="1728" spans="1:23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</row>
    <row r="1729" spans="1:23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</row>
    <row r="1730" spans="1:23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</row>
    <row r="1731" spans="1:23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</row>
    <row r="1732" spans="1:23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</row>
    <row r="1733" spans="1:23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</row>
    <row r="1734" spans="1:23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</row>
    <row r="1735" spans="1:23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</row>
    <row r="1736" spans="1:23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</row>
    <row r="1737" spans="1:23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</row>
    <row r="1738" spans="1:23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</row>
    <row r="1739" spans="1:23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</row>
    <row r="1740" spans="1:23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</row>
    <row r="1741" spans="1:23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</row>
    <row r="1742" spans="1:23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</row>
    <row r="1743" spans="1:23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</row>
    <row r="1744" spans="1:23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</row>
    <row r="1745" spans="1:23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</row>
    <row r="1746" spans="1:23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</row>
    <row r="1747" spans="1:23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</row>
    <row r="1748" spans="1:23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</row>
    <row r="1749" spans="1:23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</row>
    <row r="1750" spans="1:23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</row>
    <row r="1751" spans="1:23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</row>
    <row r="1752" spans="1:23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</row>
    <row r="1753" spans="1:23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</row>
    <row r="1754" spans="1:23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</row>
    <row r="1755" spans="1:23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</row>
    <row r="1756" spans="1:23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</row>
    <row r="1757" spans="1:23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</row>
    <row r="1758" spans="1:23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</row>
    <row r="1759" spans="1:23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</row>
    <row r="1760" spans="1:23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</row>
    <row r="1761" spans="1:23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</row>
    <row r="1762" spans="1:23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</row>
    <row r="1763" spans="1:23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</row>
    <row r="1764" spans="1:23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</row>
    <row r="1765" spans="1:23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</row>
    <row r="1766" spans="1:23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</row>
    <row r="1767" spans="1:23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</row>
    <row r="1768" spans="1:23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</row>
    <row r="1769" spans="1:23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</row>
    <row r="1770" spans="1:23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</row>
    <row r="1771" spans="1:23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</row>
    <row r="1772" spans="1:23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</row>
    <row r="1773" spans="1:23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</row>
    <row r="1774" spans="1:23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</row>
    <row r="1775" spans="1:23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</row>
    <row r="1776" spans="1:23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</row>
    <row r="1777" spans="1:23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</row>
    <row r="1778" spans="1:23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</row>
    <row r="1779" spans="1:23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</row>
    <row r="1780" spans="1:23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</row>
    <row r="1781" spans="1:23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</row>
    <row r="1782" spans="1:23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</row>
    <row r="1783" spans="1:23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</row>
    <row r="1784" spans="1:23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</row>
    <row r="1785" spans="1:23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</row>
    <row r="1786" spans="1:23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</row>
    <row r="1787" spans="1:23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</row>
    <row r="1788" spans="1:23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</row>
    <row r="1789" spans="1:23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</row>
    <row r="1790" spans="1:23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</row>
    <row r="1791" spans="1:23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</row>
    <row r="1792" spans="1:23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</row>
    <row r="1793" spans="1:23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</row>
    <row r="1794" spans="1:23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</row>
    <row r="1795" spans="1:23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</row>
    <row r="1796" spans="1:23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</row>
    <row r="1797" spans="1:23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</row>
    <row r="1798" spans="1:23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</row>
    <row r="1799" spans="1:23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</row>
    <row r="1800" spans="1:23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</row>
    <row r="1801" spans="1:23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</row>
    <row r="1802" spans="1:23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</row>
    <row r="1803" spans="1:23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</row>
    <row r="1804" spans="1:23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</row>
    <row r="1805" spans="1:23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</row>
    <row r="1806" spans="1:23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</row>
    <row r="1807" spans="1:23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</row>
    <row r="1808" spans="1:23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</row>
    <row r="1809" spans="1:23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</row>
    <row r="1810" spans="1:23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</row>
    <row r="1811" spans="1:23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</row>
    <row r="1812" spans="1:23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</row>
    <row r="1813" spans="1:23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</row>
    <row r="1814" spans="1:23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</row>
    <row r="1815" spans="1:23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</row>
    <row r="1816" spans="1:23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</row>
    <row r="1817" spans="1:23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</row>
    <row r="1818" spans="1:23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</row>
    <row r="1819" spans="1:23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</row>
    <row r="1820" spans="1:23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</row>
    <row r="1821" spans="1:23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</row>
    <row r="1822" spans="1:23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</row>
    <row r="1823" spans="1:23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</row>
    <row r="1824" spans="1:23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</row>
    <row r="1825" spans="1:23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</row>
    <row r="1826" spans="1:23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</row>
    <row r="1827" spans="1:23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</row>
    <row r="1828" spans="1:23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</row>
    <row r="1829" spans="1:23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</row>
    <row r="1830" spans="1:23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</row>
    <row r="1831" spans="1:23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</row>
    <row r="1832" spans="1:23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</row>
    <row r="1833" spans="1:23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</row>
    <row r="1834" spans="1:23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</row>
    <row r="1835" spans="1:23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</row>
    <row r="1836" spans="1:23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</row>
    <row r="1837" spans="1:23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</row>
    <row r="1838" spans="1:23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</row>
    <row r="1839" spans="1:23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</row>
    <row r="1840" spans="1:23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</row>
    <row r="1841" spans="1:23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</row>
    <row r="1842" spans="1:23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</row>
    <row r="1843" spans="1:23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</row>
    <row r="1844" spans="1:23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</row>
    <row r="1845" spans="1:23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</row>
    <row r="1846" spans="1:23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</row>
    <row r="1847" spans="1:23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</row>
    <row r="1848" spans="1:23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</row>
    <row r="1849" spans="1:23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</row>
    <row r="1850" spans="1:23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</row>
    <row r="1851" spans="1:23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</row>
    <row r="1852" spans="1:23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</row>
    <row r="1853" spans="1:23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</row>
    <row r="1854" spans="1:23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</row>
    <row r="1855" spans="1:23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</row>
    <row r="1856" spans="1:23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</row>
    <row r="1857" spans="1:23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</row>
    <row r="1858" spans="1:23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</row>
    <row r="1859" spans="1:23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</row>
    <row r="1860" spans="1:23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</row>
    <row r="1861" spans="1:23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</row>
    <row r="1862" spans="1:23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</row>
    <row r="1863" spans="1:23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</row>
    <row r="1864" spans="1:23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</row>
    <row r="1865" spans="1:23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</row>
    <row r="1866" spans="1:23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</row>
    <row r="1867" spans="1:23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</row>
    <row r="1868" spans="1:23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</row>
    <row r="1869" spans="1:23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</row>
    <row r="1870" spans="1:23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</row>
    <row r="1871" spans="1:23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</row>
    <row r="1872" spans="1:23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</row>
    <row r="1873" spans="1:23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</row>
    <row r="1874" spans="1:23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</row>
    <row r="1875" spans="1:23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</row>
    <row r="1876" spans="1:23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</row>
    <row r="1877" spans="1:23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</row>
    <row r="1878" spans="1:23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</row>
    <row r="1879" spans="1:23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</row>
    <row r="1880" spans="1:23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</row>
    <row r="1881" spans="1:23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</row>
    <row r="1882" spans="1:23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</row>
    <row r="1883" spans="1:23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</row>
    <row r="1884" spans="1:23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</row>
    <row r="1885" spans="1:23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</row>
    <row r="1886" spans="1:23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</row>
    <row r="1887" spans="1:23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</row>
    <row r="1888" spans="1:23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</row>
    <row r="1889" spans="1:23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</row>
    <row r="1890" spans="1:23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</row>
    <row r="1891" spans="1:23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</row>
    <row r="1892" spans="1:23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</row>
    <row r="1893" spans="1:23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</row>
    <row r="1894" spans="1:23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</row>
    <row r="1895" spans="1:23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</row>
    <row r="1896" spans="1:23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</row>
    <row r="1897" spans="1:23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</row>
    <row r="1898" spans="1:23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</row>
    <row r="1899" spans="1:23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</row>
    <row r="1900" spans="1:23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</row>
    <row r="1901" spans="1:23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</row>
    <row r="1902" spans="1:23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</row>
    <row r="1903" spans="1:23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</row>
    <row r="1904" spans="1:23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</row>
    <row r="1905" spans="1:23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</row>
    <row r="1906" spans="1:23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</row>
    <row r="1907" spans="1:23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</row>
    <row r="1908" spans="1:23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</row>
    <row r="1909" spans="1:23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</row>
    <row r="1910" spans="1:23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</row>
    <row r="1911" spans="1:23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</row>
    <row r="1912" spans="1:23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</row>
    <row r="1913" spans="1:23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</row>
    <row r="1914" spans="1:23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</row>
    <row r="1915" spans="1:23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</row>
    <row r="1916" spans="1:23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</row>
    <row r="1917" spans="1:23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</row>
    <row r="1918" spans="1:23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</row>
    <row r="1919" spans="1:23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</row>
    <row r="1920" spans="1:23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  <c r="K1920" s="13"/>
      <c r="L1920" s="13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</row>
    <row r="1921" spans="1:23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  <c r="K1921" s="13"/>
      <c r="L1921" s="13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  <c r="W1921" s="13"/>
    </row>
    <row r="1922" spans="1:23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</row>
    <row r="1923" spans="1:23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</row>
    <row r="1924" spans="1:23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</row>
    <row r="1925" spans="1:23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</row>
    <row r="1926" spans="1:23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</row>
    <row r="1927" spans="1:23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</row>
    <row r="1928" spans="1:23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</row>
    <row r="1929" spans="1:23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</row>
    <row r="1930" spans="1:23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</row>
    <row r="1931" spans="1:23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</row>
    <row r="1932" spans="1:23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</row>
    <row r="1933" spans="1:23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</row>
    <row r="1934" spans="1:23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</row>
    <row r="1935" spans="1:23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</row>
    <row r="1936" spans="1:23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</row>
    <row r="1937" spans="1:10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</row>
    <row r="1938" spans="1:10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</row>
    <row r="1939" spans="1:10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</row>
    <row r="1940" spans="1:10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</row>
    <row r="1941" spans="1:10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</row>
    <row r="1942" spans="1:10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</row>
    <row r="1943" spans="1:10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</row>
    <row r="1944" spans="1:10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</row>
    <row r="1945" spans="1:10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</row>
    <row r="1946" spans="1:10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</row>
    <row r="1947" spans="1:10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</row>
    <row r="1948" spans="1:10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</row>
    <row r="1949" spans="1:10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</row>
    <row r="1950" spans="1:10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</row>
    <row r="1951" spans="1:10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</row>
    <row r="1952" spans="1:10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</row>
    <row r="1953" spans="1:10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</row>
    <row r="1954" spans="1:10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</row>
    <row r="1955" spans="1:10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</row>
    <row r="1956" spans="1:10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</row>
    <row r="1957" spans="1:10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</row>
    <row r="1958" spans="1:10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</row>
    <row r="1959" spans="1:10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</row>
    <row r="1960" spans="1:10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</row>
    <row r="1961" spans="1:10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</row>
    <row r="1962" spans="1:10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</row>
    <row r="1963" spans="1:10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</row>
    <row r="1964" spans="1:10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</row>
    <row r="1965" spans="1:10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</row>
    <row r="1966" spans="1:10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</row>
    <row r="1967" spans="1:10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</row>
    <row r="1968" spans="1:10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</row>
    <row r="1969" spans="1:10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</row>
    <row r="1970" spans="1:10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</row>
    <row r="1971" spans="1:10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</row>
    <row r="1972" spans="1:10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</row>
    <row r="1973" spans="1:10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</row>
    <row r="1974" spans="1:10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</row>
    <row r="1975" spans="1:10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</row>
    <row r="1976" spans="1:10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</row>
    <row r="1977" spans="1:10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</row>
    <row r="1978" spans="1:10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</row>
    <row r="1979" spans="1:10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</row>
    <row r="1980" spans="1:10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</row>
    <row r="1981" spans="1:10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</row>
    <row r="1982" spans="1:10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</row>
    <row r="1983" spans="1:10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</row>
    <row r="1984" spans="1:10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</row>
    <row r="1985" spans="1:10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</row>
    <row r="1986" spans="1:10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</row>
    <row r="1987" spans="1:10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</row>
    <row r="1988" spans="1:10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</row>
    <row r="1989" spans="1:10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</row>
    <row r="1990" spans="1:10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</row>
    <row r="1991" spans="1:10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</row>
    <row r="1992" spans="1:10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</row>
    <row r="1993" spans="1:10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</row>
    <row r="1994" spans="1:10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</row>
    <row r="1995" spans="1:10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</row>
    <row r="1996" spans="1:10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</row>
    <row r="1997" spans="1:10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</row>
    <row r="1998" spans="1:10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</row>
    <row r="1999" spans="1:10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</row>
    <row r="2000" spans="1:10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</row>
    <row r="2001" spans="1:10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</row>
    <row r="2002" spans="1:10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</row>
    <row r="2003" spans="1:10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</row>
    <row r="2004" spans="1:10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</row>
    <row r="2005" spans="1:10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</row>
    <row r="2006" spans="1:10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</row>
    <row r="2007" spans="1:10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</row>
    <row r="2008" spans="1:10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</row>
    <row r="2009" spans="1:10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</row>
    <row r="2010" spans="1:10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</row>
    <row r="2011" spans="1:10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</row>
    <row r="2012" spans="1:10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</row>
    <row r="2013" spans="1:10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</row>
    <row r="2014" spans="1:10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</row>
    <row r="2015" spans="1:10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</row>
    <row r="2016" spans="1:10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</row>
    <row r="2017" spans="1:10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</row>
    <row r="2018" spans="1:10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</row>
    <row r="2019" spans="1:10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</row>
    <row r="2020" spans="1:10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</row>
    <row r="2021" spans="1:10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</row>
    <row r="2022" spans="1:10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</row>
    <row r="2023" spans="1:10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</row>
    <row r="2024" spans="1:10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</row>
    <row r="2025" spans="1:10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</row>
    <row r="2026" spans="1:10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</row>
    <row r="2027" spans="1:10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</row>
    <row r="2028" spans="1:10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</row>
    <row r="2029" spans="1:10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</row>
    <row r="2030" spans="1:10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</row>
    <row r="2031" spans="1:10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</row>
    <row r="2032" spans="1:10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</row>
    <row r="2033" spans="1:10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</row>
    <row r="2034" spans="1:10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</row>
    <row r="2035" spans="1:10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</row>
    <row r="2036" spans="1:10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</row>
    <row r="2037" spans="1:10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</row>
    <row r="2038" spans="1:10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</row>
    <row r="2039" spans="1:10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</row>
    <row r="2040" spans="1:10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</row>
    <row r="2041" spans="1:10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</row>
    <row r="2042" spans="1:10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</row>
    <row r="2043" spans="1:10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</row>
    <row r="2044" spans="1:10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</row>
    <row r="2045" spans="1:10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</row>
    <row r="2046" spans="1:10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</row>
    <row r="2047" spans="1:10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</row>
    <row r="2048" spans="1:10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</row>
    <row r="2049" spans="1:10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</row>
    <row r="2050" spans="1:10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</row>
    <row r="2051" spans="1:10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</row>
    <row r="2052" spans="1:10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</row>
    <row r="2053" spans="1:10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</row>
    <row r="2054" spans="1:10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</row>
    <row r="2055" spans="1:10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</row>
    <row r="2056" spans="1:10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</row>
    <row r="2057" spans="1:10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</row>
    <row r="2058" spans="1:10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</row>
    <row r="2059" spans="1:10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</row>
    <row r="2060" spans="1:10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</row>
    <row r="2061" spans="1:10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</row>
    <row r="2062" spans="1:10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</row>
    <row r="2063" spans="1:10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</row>
    <row r="2064" spans="1:10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</row>
    <row r="2065" spans="1:10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</row>
    <row r="2066" spans="1:10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</row>
    <row r="2067" spans="1:10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</row>
    <row r="2068" spans="1:10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</row>
    <row r="2069" spans="1:10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</row>
    <row r="2070" spans="1:10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</row>
    <row r="2071" spans="1:10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</row>
    <row r="2072" spans="1:10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</row>
    <row r="2073" spans="1:10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</row>
    <row r="2074" spans="1:10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</row>
    <row r="2075" spans="1:10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</row>
    <row r="2076" spans="1:10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</row>
    <row r="2077" spans="1:10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</row>
    <row r="2078" spans="1:10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</row>
    <row r="2079" spans="1:10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</row>
    <row r="2080" spans="1:10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</row>
    <row r="2081" spans="1:10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</row>
    <row r="2082" spans="1:10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</row>
    <row r="2083" spans="1:10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</row>
    <row r="2084" spans="1:10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</row>
    <row r="2085" spans="1:10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</row>
    <row r="2086" spans="1:10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</row>
    <row r="2087" spans="1:10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</row>
    <row r="2088" spans="1:10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</row>
    <row r="2089" spans="1:10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</row>
    <row r="2090" spans="1:10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</row>
    <row r="2091" spans="1:10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</row>
    <row r="2092" spans="1:10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</row>
    <row r="2093" spans="1:10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</row>
    <row r="2094" spans="1:10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</row>
    <row r="2095" spans="1:10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</row>
    <row r="2096" spans="1:10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</row>
    <row r="2097" spans="1:10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</row>
    <row r="2098" spans="1:10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</row>
    <row r="2099" spans="1:10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</row>
    <row r="2100" spans="1:10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</row>
    <row r="2101" spans="1:10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</row>
    <row r="2102" spans="1:10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</row>
    <row r="2103" spans="1:10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</row>
    <row r="2104" spans="1:10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</row>
    <row r="2105" spans="1:10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</row>
    <row r="2106" spans="1:10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</row>
    <row r="2107" spans="1:10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</row>
    <row r="2108" spans="1:10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</row>
    <row r="2109" spans="1:10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</row>
    <row r="2110" spans="1:10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</row>
    <row r="2111" spans="1:10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</row>
    <row r="2112" spans="1:10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</row>
    <row r="2113" spans="1:10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</row>
    <row r="2114" spans="1:10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</row>
    <row r="2115" spans="1:10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</row>
    <row r="2116" spans="1:10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</row>
    <row r="2117" spans="1:10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</row>
    <row r="2118" spans="1:10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</row>
    <row r="2119" spans="1:10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</row>
    <row r="2120" spans="1:10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</row>
    <row r="2121" spans="1:10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</row>
    <row r="2122" spans="1:10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</row>
    <row r="2123" spans="1:10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</row>
    <row r="2124" spans="1:10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</row>
    <row r="2125" spans="1:10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</row>
    <row r="2126" spans="1:10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</row>
    <row r="2127" spans="1:10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</row>
    <row r="2128" spans="1:10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</row>
    <row r="2129" spans="1:10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</row>
    <row r="2130" spans="1:10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</row>
    <row r="2131" spans="1:10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</row>
    <row r="2132" spans="1:10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</row>
    <row r="2133" spans="1:10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</row>
    <row r="2134" spans="1:10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</row>
    <row r="2135" spans="1:10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</row>
    <row r="2136" spans="1:10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</row>
    <row r="2137" spans="1:10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</row>
    <row r="2138" spans="1:10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</row>
    <row r="2139" spans="1:10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</row>
    <row r="2140" spans="1:10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</row>
    <row r="2141" spans="1:10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</row>
    <row r="2142" spans="1:10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</row>
    <row r="2143" spans="1:10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</row>
    <row r="2144" spans="1:10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</row>
    <row r="2145" spans="1:10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</row>
    <row r="2146" spans="1:10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</row>
    <row r="2147" spans="1:10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</row>
    <row r="2148" spans="1:10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</row>
    <row r="2149" spans="1:10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</row>
    <row r="2150" spans="1:10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</row>
    <row r="2151" spans="1:10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</row>
    <row r="2152" spans="1:10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</row>
    <row r="2153" spans="1:10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</row>
    <row r="2154" spans="1:10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</row>
    <row r="2155" spans="1:10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</row>
    <row r="2156" spans="1:10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</row>
    <row r="2157" spans="1:10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</row>
    <row r="2158" spans="1:10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</row>
    <row r="2159" spans="1:10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</row>
    <row r="2160" spans="1:10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</row>
    <row r="2161" spans="1:10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</row>
    <row r="2162" spans="1:10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</row>
    <row r="2163" spans="1:10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</row>
    <row r="2164" spans="1:10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</row>
    <row r="2165" spans="1:10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</row>
    <row r="2166" spans="1:10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</row>
    <row r="2167" spans="1:10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</row>
    <row r="2168" spans="1:10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</row>
    <row r="2169" spans="1:10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</row>
    <row r="2170" spans="1:10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</row>
    <row r="2171" spans="1:10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</row>
    <row r="2172" spans="1:10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</row>
    <row r="2173" spans="1:10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</row>
    <row r="2174" spans="1:10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</row>
    <row r="2175" spans="1:10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</row>
    <row r="2176" spans="1:10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</row>
    <row r="2177" spans="1:10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</row>
    <row r="2178" spans="1:10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</row>
    <row r="2179" spans="1:10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</row>
    <row r="2180" spans="1:10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</row>
    <row r="2181" spans="1:10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</row>
    <row r="2182" spans="1:10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</row>
    <row r="2183" spans="1:10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</row>
    <row r="2184" spans="1:10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</row>
    <row r="2185" spans="1:10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</row>
    <row r="2186" spans="1:10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</row>
    <row r="2187" spans="1:10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</row>
    <row r="2188" spans="1:10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</row>
    <row r="2189" spans="1:10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</row>
    <row r="2190" spans="1:10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</row>
    <row r="2191" spans="1:10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</row>
    <row r="2192" spans="1:10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</row>
    <row r="2193" spans="1:10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</row>
    <row r="2194" spans="1:10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</row>
    <row r="2195" spans="1:10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</row>
    <row r="2196" spans="1:10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</row>
    <row r="2197" spans="1:10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</row>
    <row r="2198" spans="1:10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</row>
    <row r="2199" spans="1:10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</row>
    <row r="2200" spans="1:10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</row>
    <row r="2201" spans="1:10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</row>
    <row r="2202" spans="1:10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</row>
    <row r="2203" spans="1:10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</row>
    <row r="2204" spans="1:10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</row>
    <row r="2205" spans="1:10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</row>
    <row r="2206" spans="1:10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</row>
    <row r="2207" spans="1:10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</row>
    <row r="2208" spans="1:10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</row>
    <row r="2209" spans="1:10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</row>
    <row r="2210" spans="1:10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</row>
    <row r="2211" spans="1:10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</row>
    <row r="2212" spans="1:10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</row>
    <row r="2213" spans="1:10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</row>
    <row r="2214" spans="1:10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</row>
    <row r="2215" spans="1:10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</row>
    <row r="2216" spans="1:10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</row>
    <row r="2217" spans="1:10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</row>
    <row r="2218" spans="1:10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</row>
    <row r="2219" spans="1:10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</row>
    <row r="2220" spans="1:10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</row>
    <row r="2221" spans="1:10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</row>
    <row r="2222" spans="1:10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</row>
    <row r="2223" spans="1:10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</row>
    <row r="2224" spans="1:10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</row>
    <row r="2225" spans="1:10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</row>
    <row r="2226" spans="1:10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</row>
    <row r="2227" spans="1:10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</row>
    <row r="2228" spans="1:10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</row>
    <row r="2229" spans="1:10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</row>
    <row r="2230" spans="1:10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</row>
    <row r="2231" spans="1:10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</row>
    <row r="2232" spans="1:10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</row>
    <row r="2233" spans="1:10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</row>
    <row r="2234" spans="1:10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</row>
    <row r="2235" spans="1:10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</row>
    <row r="2236" spans="1:10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</row>
    <row r="2237" spans="1:10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</row>
    <row r="2238" spans="1:10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</row>
    <row r="2239" spans="1:10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</row>
    <row r="2240" spans="1:10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</row>
    <row r="2241" spans="1:10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</row>
    <row r="2242" spans="1:10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</row>
    <row r="2243" spans="1:10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</row>
    <row r="2244" spans="1:10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</row>
    <row r="2245" spans="1:10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</row>
    <row r="2246" spans="1:10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</row>
    <row r="2247" spans="1:10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</row>
    <row r="2248" spans="1:10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</row>
    <row r="2249" spans="1:10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</row>
    <row r="2250" spans="1:10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</row>
    <row r="2251" spans="1:10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</row>
    <row r="2252" spans="1:10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</row>
    <row r="2253" spans="1:10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</row>
    <row r="2254" spans="1:10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</row>
    <row r="2255" spans="1:10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</row>
    <row r="2256" spans="1:10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</row>
    <row r="2257" spans="1:10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</row>
    <row r="2258" spans="1:10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</row>
    <row r="2259" spans="1:10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</row>
    <row r="2260" spans="1:10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</row>
    <row r="2261" spans="1:10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</row>
    <row r="2262" spans="1:10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</row>
    <row r="2263" spans="1:10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</row>
    <row r="2264" spans="1:10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</row>
    <row r="2265" spans="1:10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</row>
    <row r="2266" spans="1:10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</row>
    <row r="2267" spans="1:10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</row>
    <row r="2268" spans="1:10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</row>
    <row r="2269" spans="1:10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</row>
    <row r="2270" spans="1:10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</row>
    <row r="2271" spans="1:10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</row>
    <row r="2272" spans="1:10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</row>
    <row r="2273" spans="1:10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</row>
    <row r="2274" spans="1:10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</row>
    <row r="2275" spans="1:10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</row>
    <row r="2276" spans="1:10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</row>
    <row r="2277" spans="1:10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</row>
    <row r="2278" spans="1:10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</row>
    <row r="2279" spans="1:10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</row>
    <row r="2280" spans="1:10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</row>
    <row r="2281" spans="1:10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</row>
    <row r="2282" spans="1:10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</row>
    <row r="2283" spans="1:10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</row>
    <row r="2284" spans="1:10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</row>
    <row r="2285" spans="1:10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</row>
    <row r="2286" spans="1:10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</row>
    <row r="2287" spans="1:10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</row>
    <row r="2288" spans="1:10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</row>
    <row r="2289" spans="1:10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</row>
    <row r="2290" spans="1:10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</row>
    <row r="2291" spans="1:10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</row>
    <row r="2292" spans="1:10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</row>
    <row r="2293" spans="1:10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</row>
    <row r="2294" spans="1:10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</row>
    <row r="2295" spans="1:10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</row>
    <row r="2296" spans="1:10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</row>
    <row r="2297" spans="1:10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</row>
    <row r="2298" spans="1:10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</row>
    <row r="2299" spans="1:10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</row>
    <row r="2300" spans="1:10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</row>
    <row r="2301" spans="1:10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</row>
    <row r="2302" spans="1:10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</row>
    <row r="2303" spans="1:10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</row>
    <row r="2304" spans="1:10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</row>
    <row r="2305" spans="1:10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</row>
    <row r="2306" spans="1:10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</row>
    <row r="2307" spans="1:10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</row>
    <row r="2308" spans="1:10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</row>
    <row r="2309" spans="1:10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</row>
    <row r="2310" spans="1:10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</row>
    <row r="2311" spans="1:10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</row>
    <row r="2312" spans="1:10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</row>
    <row r="2313" spans="1:10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</row>
    <row r="2314" spans="1:10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</row>
    <row r="2315" spans="1:10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</row>
    <row r="2316" spans="1:10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</row>
    <row r="2317" spans="1:10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</row>
    <row r="2318" spans="1:10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</row>
    <row r="2319" spans="1:10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</row>
    <row r="2320" spans="1:10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</row>
    <row r="2321" spans="1:10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</row>
    <row r="2322" spans="1:10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</row>
    <row r="2323" spans="1:10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</row>
    <row r="2324" spans="1:10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</row>
    <row r="2325" spans="1:10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</row>
    <row r="2326" spans="1:10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</row>
    <row r="2327" spans="1:10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</row>
    <row r="2328" spans="1:10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</row>
    <row r="2329" spans="1:10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</row>
    <row r="2330" spans="1:10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</row>
    <row r="2331" spans="1:10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</row>
    <row r="2332" spans="1:10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</row>
    <row r="2333" spans="1:10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</row>
    <row r="2334" spans="1:10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</row>
    <row r="2335" spans="1:10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</row>
    <row r="2336" spans="1:10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</row>
    <row r="2337" spans="1:10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</row>
    <row r="2338" spans="1:10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</row>
    <row r="2339" spans="1:10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</row>
    <row r="2340" spans="1:10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</row>
    <row r="2341" spans="1:10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</row>
    <row r="2342" spans="1:10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</row>
    <row r="2343" spans="1:10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</row>
    <row r="2344" spans="1:10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</row>
    <row r="2345" spans="1:10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</row>
    <row r="2346" spans="1:10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</row>
    <row r="2347" spans="1:10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</row>
    <row r="2348" spans="1:10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</row>
    <row r="2349" spans="1:10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</row>
    <row r="2350" spans="1:10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</row>
    <row r="2351" spans="1:10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</row>
    <row r="2352" spans="1:10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</row>
    <row r="2353" spans="1:10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</row>
    <row r="2354" spans="1:10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</row>
    <row r="2355" spans="1:10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</row>
    <row r="2356" spans="1:10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</row>
    <row r="2357" spans="1:10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</row>
    <row r="2358" spans="1:10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</row>
    <row r="2359" spans="1:10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</row>
    <row r="2360" spans="1:10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</row>
    <row r="2361" spans="1:10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</row>
    <row r="2362" spans="1:10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</row>
    <row r="2363" spans="1:10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</row>
    <row r="2364" spans="1:10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</row>
    <row r="2365" spans="1:10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</row>
    <row r="2366" spans="1:10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</row>
    <row r="2367" spans="1:10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</row>
    <row r="2368" spans="1:10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</row>
    <row r="2369" spans="1:10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</row>
    <row r="2370" spans="1:10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</row>
    <row r="2371" spans="1:10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</row>
    <row r="2372" spans="1:10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</row>
    <row r="2373" spans="1:10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</row>
    <row r="2374" spans="1:10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</row>
    <row r="2375" spans="1:10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</row>
    <row r="2376" spans="1:10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</row>
    <row r="2377" spans="1:10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</row>
    <row r="2378" spans="1:10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</row>
    <row r="2379" spans="1:10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</row>
    <row r="2380" spans="1:10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</row>
    <row r="2381" spans="1:10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</row>
    <row r="2382" spans="1:10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</row>
    <row r="2383" spans="1:10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</row>
    <row r="2384" spans="1:10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</row>
    <row r="2385" spans="1:10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</row>
    <row r="2386" spans="1:10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</row>
    <row r="2387" spans="1:10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</row>
    <row r="2388" spans="1:10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</row>
    <row r="2389" spans="1:10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</row>
    <row r="2390" spans="1:10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</row>
    <row r="2391" spans="1:10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</row>
    <row r="2392" spans="1:10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</row>
    <row r="2393" spans="1:10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</row>
    <row r="2394" spans="1:10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</row>
    <row r="2395" spans="1:10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</row>
    <row r="2396" spans="1:10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</row>
    <row r="2397" spans="1:10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</row>
    <row r="2398" spans="1:10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</row>
    <row r="2399" spans="1:10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</row>
    <row r="2400" spans="1:10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</row>
    <row r="2401" spans="1:10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</row>
    <row r="2402" spans="1:10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</row>
    <row r="2403" spans="1:10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</row>
    <row r="2404" spans="1:10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</row>
    <row r="2405" spans="1:10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</row>
    <row r="2406" spans="1:10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</row>
    <row r="2407" spans="1:10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</row>
    <row r="2408" spans="1:10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</row>
    <row r="2409" spans="1:10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</row>
    <row r="2410" spans="1:10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</row>
    <row r="2411" spans="1:10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</row>
    <row r="2412" spans="1:10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</row>
    <row r="2413" spans="1:10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</row>
    <row r="2414" spans="1:10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</row>
    <row r="2415" spans="1:10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</row>
    <row r="2416" spans="1:10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</row>
    <row r="2417" spans="1:10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</row>
    <row r="2418" spans="1:10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</row>
    <row r="2419" spans="1:10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</row>
    <row r="2420" spans="1:10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</row>
    <row r="2421" spans="1:10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</row>
    <row r="2422" spans="1:10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</row>
    <row r="2423" spans="1:10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</row>
    <row r="2424" spans="1:10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</row>
    <row r="2425" spans="1:10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</row>
    <row r="2426" spans="1:10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</row>
    <row r="2427" spans="1:10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</row>
    <row r="2428" spans="1:10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</row>
    <row r="2429" spans="1:10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</row>
    <row r="2430" spans="1:10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</row>
    <row r="2431" spans="1:10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</row>
    <row r="2432" spans="1:10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</row>
    <row r="2433" spans="1:10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</row>
    <row r="2434" spans="1:10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</row>
    <row r="2435" spans="1:10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</row>
    <row r="2436" spans="1:10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</row>
    <row r="2437" spans="1:10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</row>
    <row r="2438" spans="1:10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</row>
    <row r="2439" spans="1:10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</row>
    <row r="2440" spans="1:10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</row>
    <row r="2441" spans="1:10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</row>
    <row r="2442" spans="1:10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</row>
    <row r="2443" spans="1:10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</row>
    <row r="2444" spans="1:10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</row>
    <row r="2445" spans="1:10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</row>
    <row r="2446" spans="1:10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</row>
    <row r="2447" spans="1:10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</row>
    <row r="2448" spans="1:10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</row>
    <row r="2449" spans="1:10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</row>
    <row r="2450" spans="1:10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</row>
    <row r="2451" spans="1:10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</row>
    <row r="2452" spans="1:10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</row>
    <row r="2453" spans="1:10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</row>
    <row r="2454" spans="1:10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</row>
    <row r="2455" spans="1:10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</row>
    <row r="2456" spans="1:10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</row>
    <row r="2457" spans="1:10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</row>
    <row r="2458" spans="1:10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</row>
    <row r="2459" spans="1:10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</row>
    <row r="2460" spans="1:10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</row>
    <row r="2461" spans="1:10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</row>
    <row r="2462" spans="1:10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</row>
    <row r="2463" spans="1:10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</row>
    <row r="2464" spans="1:10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</row>
    <row r="2465" spans="1:10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</row>
    <row r="2466" spans="1:10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</row>
    <row r="2467" spans="1:10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</row>
    <row r="2468" spans="1:10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</row>
    <row r="2469" spans="1:10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</row>
    <row r="2470" spans="1:10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</row>
    <row r="2471" spans="1:10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</row>
    <row r="2472" spans="1:10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</row>
    <row r="2473" spans="1:10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</row>
    <row r="2474" spans="1:10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</row>
    <row r="2475" spans="1:10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</row>
    <row r="2476" spans="1:10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</row>
    <row r="2477" spans="1:10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</row>
    <row r="2478" spans="1:10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</row>
    <row r="2479" spans="1:10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</row>
    <row r="2480" spans="1:10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</row>
    <row r="2481" spans="1:10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</row>
    <row r="2482" spans="1:10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</row>
    <row r="2483" spans="1:10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</row>
    <row r="2484" spans="1:10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</row>
    <row r="2485" spans="1:10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</row>
    <row r="2486" spans="1:10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</row>
    <row r="2487" spans="1:10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</row>
    <row r="2488" spans="1:10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</row>
    <row r="2489" spans="1:10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</row>
    <row r="2490" spans="1:10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</row>
    <row r="2491" spans="1:10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</row>
    <row r="2492" spans="1:10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</row>
    <row r="2493" spans="1:10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</row>
    <row r="2494" spans="1:10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</row>
    <row r="2495" spans="1:10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</row>
    <row r="2496" spans="1:10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</row>
    <row r="2497" spans="1:10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</row>
    <row r="2498" spans="1:10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</row>
    <row r="2499" spans="1:10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</row>
    <row r="2500" spans="1:10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</row>
    <row r="2501" spans="1:10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</row>
    <row r="2502" spans="1:10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</row>
    <row r="2503" spans="1:10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</row>
    <row r="2504" spans="1:10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</row>
    <row r="2505" spans="1:10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</row>
    <row r="2506" spans="1:10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</row>
    <row r="2507" spans="1:10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</row>
    <row r="2508" spans="1:10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</row>
    <row r="2509" spans="1:10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</row>
    <row r="2510" spans="1:10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</row>
    <row r="2511" spans="1:10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</row>
    <row r="2512" spans="1:10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</row>
    <row r="2513" spans="1:10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</row>
    <row r="2514" spans="1:10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</row>
    <row r="2515" spans="1:10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</row>
    <row r="2516" spans="1:10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</row>
    <row r="2517" spans="1:10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</row>
    <row r="2518" spans="1:10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</row>
    <row r="2519" spans="1:10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</row>
    <row r="2520" spans="1:10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</row>
    <row r="2521" spans="1:10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</row>
    <row r="2522" spans="1:10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</row>
    <row r="2523" spans="1:10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</row>
    <row r="2524" spans="1:10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</row>
    <row r="2525" spans="1:10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</row>
    <row r="2526" spans="1:10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</row>
    <row r="2527" spans="1:10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</row>
    <row r="2528" spans="1:10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</row>
    <row r="2529" spans="1:10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</row>
    <row r="2530" spans="1:10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</row>
    <row r="2531" spans="1:10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</row>
    <row r="2532" spans="1:10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</row>
    <row r="2533" spans="1:10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</row>
    <row r="2534" spans="1:10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</row>
    <row r="2535" spans="1:10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</row>
    <row r="2536" spans="1:10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</row>
    <row r="2537" spans="1:10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</row>
    <row r="2538" spans="1:10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</row>
    <row r="2539" spans="1:10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</row>
    <row r="2540" spans="1:10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</row>
    <row r="2541" spans="1:10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</row>
    <row r="2542" spans="1:10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</row>
    <row r="2543" spans="1:10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</row>
    <row r="2544" spans="1:10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</row>
    <row r="2545" spans="1:10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</row>
    <row r="2546" spans="1:10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</row>
    <row r="2547" spans="1:10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</row>
    <row r="2548" spans="1:10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</row>
    <row r="2549" spans="1:10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</row>
    <row r="2550" spans="1:10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</row>
    <row r="2551" spans="1:10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</row>
    <row r="2552" spans="1:10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</row>
    <row r="2553" spans="1:10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</row>
    <row r="2554" spans="1:10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</row>
    <row r="2555" spans="1:10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</row>
    <row r="2556" spans="1:10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</row>
    <row r="2557" spans="1:10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</row>
    <row r="2558" spans="1:10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</row>
    <row r="2559" spans="1:10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</row>
    <row r="2560" spans="1:10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</row>
    <row r="2561" spans="1:10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</row>
    <row r="2562" spans="1:10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</row>
    <row r="2563" spans="1:10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</row>
    <row r="2564" spans="1:10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</row>
    <row r="2565" spans="1:10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</row>
    <row r="2566" spans="1:10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</row>
    <row r="2567" spans="1:10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</row>
    <row r="2568" spans="1:10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</row>
    <row r="2569" spans="1:10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</row>
    <row r="2570" spans="1:10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</row>
    <row r="2571" spans="1:10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</row>
    <row r="2572" spans="1:10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</row>
    <row r="2573" spans="1:10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</row>
    <row r="2574" spans="1:10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</row>
    <row r="2575" spans="1:10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</row>
    <row r="2576" spans="1:10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</row>
    <row r="2577" spans="1:10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</row>
    <row r="2578" spans="1:10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</row>
    <row r="2579" spans="1:10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</row>
    <row r="2580" spans="1:10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</row>
    <row r="2581" spans="1:10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</row>
    <row r="2582" spans="1:10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</row>
    <row r="2583" spans="1:10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</row>
    <row r="2584" spans="1:10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</row>
    <row r="2585" spans="1:10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</row>
    <row r="2586" spans="1:10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</row>
    <row r="2587" spans="1:10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</row>
    <row r="2588" spans="1:10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</row>
    <row r="2589" spans="1:10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</row>
    <row r="2590" spans="1:10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</row>
    <row r="2591" spans="1:10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</row>
    <row r="2592" spans="1:10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</row>
    <row r="2593" spans="1:10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</row>
    <row r="2594" spans="1:10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</row>
    <row r="2595" spans="1:10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</row>
    <row r="2596" spans="1:10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</row>
    <row r="2597" spans="1:10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</row>
    <row r="2598" spans="1:10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</row>
    <row r="2599" spans="1:10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</row>
    <row r="2600" spans="1:10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</row>
    <row r="2601" spans="1:10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</row>
    <row r="2602" spans="1:10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</row>
    <row r="2603" spans="1:10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</row>
    <row r="2604" spans="1:10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</row>
    <row r="2605" spans="1:10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</row>
    <row r="2606" spans="1:10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</row>
    <row r="2607" spans="1:10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</row>
    <row r="2608" spans="1:10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</row>
    <row r="2609" spans="1:10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</row>
    <row r="2610" spans="1:10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</row>
    <row r="2611" spans="1:10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</row>
    <row r="2612" spans="1:10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</row>
    <row r="2613" spans="1:10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</row>
    <row r="2614" spans="1:10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</row>
    <row r="2615" spans="1:10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</row>
    <row r="2616" spans="1:10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</row>
    <row r="2617" spans="1:10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</row>
    <row r="2618" spans="1:10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</row>
    <row r="2619" spans="1:10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</row>
    <row r="2620" spans="1:10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</row>
    <row r="2621" spans="1:10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</row>
    <row r="2622" spans="1:10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</row>
    <row r="2623" spans="1:10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</row>
    <row r="2624" spans="1:10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</row>
    <row r="2625" spans="1:10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</row>
    <row r="2626" spans="1:10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</row>
    <row r="2627" spans="1:10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</row>
    <row r="2628" spans="1:10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</row>
    <row r="2629" spans="1:10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</row>
    <row r="2630" spans="1:10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</row>
    <row r="2631" spans="1:10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</row>
    <row r="2632" spans="1:10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</row>
    <row r="2633" spans="1:10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</row>
    <row r="2634" spans="1:10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</row>
    <row r="2635" spans="1:10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</row>
    <row r="2636" spans="1:10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</row>
    <row r="2637" spans="1:10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</row>
    <row r="2638" spans="1:10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</row>
    <row r="2639" spans="1:10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</row>
    <row r="2640" spans="1:10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</row>
    <row r="2641" spans="1:10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</row>
    <row r="2642" spans="1:10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</row>
    <row r="2643" spans="1:10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</row>
    <row r="2644" spans="1:10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</row>
    <row r="2645" spans="1:10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</row>
    <row r="2646" spans="1:10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</row>
    <row r="2647" spans="1:10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</row>
    <row r="2648" spans="1:10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</row>
    <row r="2649" spans="1:10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</row>
    <row r="2650" spans="1:10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</row>
    <row r="2651" spans="1:10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</row>
    <row r="2652" spans="1:10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</row>
    <row r="2653" spans="1:10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</row>
    <row r="2654" spans="1:10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</row>
    <row r="2655" spans="1:10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</row>
    <row r="2656" spans="1:10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</row>
    <row r="2657" spans="1:10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</row>
    <row r="2658" spans="1:10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</row>
    <row r="2659" spans="1:10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</row>
    <row r="2660" spans="1:10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</row>
    <row r="2661" spans="1:10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</row>
    <row r="2662" spans="1:10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</row>
    <row r="2663" spans="1:10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</row>
    <row r="2664" spans="1:10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</row>
    <row r="2665" spans="1:10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</row>
    <row r="2666" spans="1:10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</row>
    <row r="2667" spans="1:10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</row>
    <row r="2668" spans="1:10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</row>
    <row r="2669" spans="1:10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</row>
    <row r="2670" spans="1:10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</row>
    <row r="2671" spans="1:10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</row>
    <row r="2672" spans="1:10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</row>
    <row r="2673" spans="1:10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</row>
    <row r="2674" spans="1:10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</row>
    <row r="2675" spans="1:10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</row>
    <row r="2676" spans="1:10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</row>
    <row r="2677" spans="1:10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</row>
    <row r="2678" spans="1:10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</row>
    <row r="2679" spans="1:10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</row>
    <row r="2680" spans="1:10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</row>
    <row r="2681" spans="1:10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</row>
    <row r="2682" spans="1:10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</row>
    <row r="2683" spans="1:10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</row>
    <row r="2684" spans="1:10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</row>
    <row r="2685" spans="1:10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</row>
    <row r="2686" spans="1:10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</row>
    <row r="2687" spans="1:10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</row>
    <row r="2688" spans="1:10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</row>
    <row r="2689" spans="1:10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</row>
    <row r="2690" spans="1:10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</row>
    <row r="2691" spans="1:10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</row>
    <row r="2692" spans="1:10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</row>
    <row r="2693" spans="1:10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</row>
    <row r="2694" spans="1:10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</row>
    <row r="2695" spans="1:10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</row>
    <row r="2696" spans="1:10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</row>
    <row r="2697" spans="1:10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</row>
    <row r="2698" spans="1:10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</row>
    <row r="2699" spans="1:10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</row>
    <row r="2700" spans="1:10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</row>
    <row r="2701" spans="1:10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</row>
    <row r="2702" spans="1:10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</row>
    <row r="2703" spans="1:10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</row>
    <row r="2704" spans="1:10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</row>
    <row r="2705" spans="1:10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</row>
    <row r="2706" spans="1:10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</row>
    <row r="2707" spans="1:10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</row>
    <row r="2708" spans="1:10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</row>
    <row r="2709" spans="1:10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</row>
    <row r="2710" spans="1:10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</row>
    <row r="2711" spans="1:10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</row>
    <row r="2712" spans="1:10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</row>
    <row r="2713" spans="1:10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</row>
    <row r="2714" spans="1:10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</row>
    <row r="2715" spans="1:10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</row>
    <row r="2716" spans="1:10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</row>
    <row r="2717" spans="1:10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</row>
    <row r="2718" spans="1:10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</row>
    <row r="2719" spans="1:10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</row>
    <row r="2720" spans="1:10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</row>
    <row r="2721" spans="1:10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</row>
    <row r="2722" spans="1:10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</row>
    <row r="2723" spans="1:10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</row>
    <row r="2724" spans="1:10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</row>
    <row r="2725" spans="1:10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</row>
    <row r="2726" spans="1:10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</row>
    <row r="2727" spans="1:10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</row>
    <row r="2728" spans="1:10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</row>
    <row r="2729" spans="1:10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</row>
    <row r="2730" spans="1:10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</row>
    <row r="2731" spans="1:10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</row>
    <row r="2732" spans="1:10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</row>
    <row r="2733" spans="1:10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</row>
    <row r="2734" spans="1:10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</row>
    <row r="2735" spans="1:10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</row>
    <row r="2736" spans="1:10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</row>
    <row r="2737" spans="1:10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</row>
    <row r="2738" spans="1:10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</row>
    <row r="2739" spans="1:10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</row>
    <row r="2740" spans="1:10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</row>
    <row r="2741" spans="1:10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</row>
    <row r="2742" spans="1:10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</row>
    <row r="2743" spans="1:10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</row>
    <row r="2744" spans="1:10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</row>
    <row r="2745" spans="1:10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</row>
    <row r="2746" spans="1:10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</row>
    <row r="2747" spans="1:10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</row>
    <row r="2748" spans="1:10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</row>
    <row r="2749" spans="1:10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</row>
    <row r="2750" spans="1:10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</row>
    <row r="2751" spans="1:10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</row>
    <row r="2752" spans="1:10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</row>
    <row r="2753" spans="1:10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</row>
    <row r="2754" spans="1:10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</row>
    <row r="2755" spans="1:10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</row>
    <row r="2756" spans="1:10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</row>
    <row r="2757" spans="1:10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</row>
    <row r="2758" spans="1:10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</row>
    <row r="2759" spans="1:10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</row>
    <row r="2760" spans="1:10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</row>
    <row r="2761" spans="1:10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</row>
    <row r="2762" spans="1:10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</row>
    <row r="2763" spans="1:10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</row>
    <row r="2764" spans="1:10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</row>
    <row r="2765" spans="1:10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</row>
    <row r="2766" spans="1:10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</row>
    <row r="2767" spans="1:10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</row>
    <row r="2768" spans="1:10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</row>
    <row r="2769" spans="1:10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</row>
    <row r="2770" spans="1:10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</row>
    <row r="2771" spans="1:10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</row>
    <row r="2772" spans="1:10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</row>
    <row r="2773" spans="1:10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</row>
    <row r="2774" spans="1:10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</row>
    <row r="2775" spans="1:10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</row>
    <row r="2776" spans="1:10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</row>
    <row r="2777" spans="1:10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</row>
    <row r="2778" spans="1:10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</row>
    <row r="2779" spans="1:10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</row>
    <row r="2780" spans="1:10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</row>
    <row r="2781" spans="1:10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</row>
    <row r="2782" spans="1:10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</row>
    <row r="2783" spans="1:10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</row>
    <row r="2784" spans="1:10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</row>
    <row r="2785" spans="1:10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</row>
    <row r="2786" spans="1:10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</row>
    <row r="2787" spans="1:10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</row>
    <row r="2788" spans="1:10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</row>
    <row r="2789" spans="1:10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</row>
    <row r="2790" spans="1:10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</row>
    <row r="2791" spans="1:10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</row>
    <row r="2792" spans="1:10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</row>
    <row r="2793" spans="1:10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</row>
    <row r="2794" spans="1:10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</row>
    <row r="2795" spans="1:10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</row>
    <row r="2796" spans="1:10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</row>
    <row r="2797" spans="1:10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</row>
    <row r="2798" spans="1:10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</row>
    <row r="2799" spans="1:10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</row>
    <row r="2800" spans="1:10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</row>
    <row r="2801" spans="1:10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</row>
    <row r="2802" spans="1:10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</row>
    <row r="2803" spans="1:10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</row>
    <row r="2804" spans="1:10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</row>
    <row r="2805" spans="1:10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</row>
    <row r="2806" spans="1:10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</row>
    <row r="2807" spans="1:10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</row>
    <row r="2808" spans="1:10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</row>
    <row r="2809" spans="1:10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</row>
    <row r="2810" spans="1:10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</row>
    <row r="2811" spans="1:10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</row>
    <row r="2812" spans="1:10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</row>
    <row r="2813" spans="1:10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</row>
    <row r="2814" spans="1:10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</row>
    <row r="2815" spans="1:10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</row>
    <row r="2816" spans="1:10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</row>
    <row r="2817" spans="1:10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</row>
    <row r="2818" spans="1:10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</row>
    <row r="2819" spans="1:10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</row>
    <row r="2820" spans="1:10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</row>
    <row r="2821" spans="1:10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</row>
    <row r="2822" spans="1:10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</row>
    <row r="2823" spans="1:10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</row>
    <row r="2824" spans="1:10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</row>
    <row r="2825" spans="1:10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</row>
    <row r="2826" spans="1:10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</row>
    <row r="2827" spans="1:10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</row>
    <row r="2828" spans="1:10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</row>
    <row r="2829" spans="1:10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</row>
    <row r="2830" spans="1:10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</row>
    <row r="2831" spans="1:10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</row>
    <row r="2832" spans="1:10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</row>
    <row r="2833" spans="1:10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</row>
    <row r="2834" spans="1:10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</row>
    <row r="2835" spans="1:10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</row>
    <row r="2836" spans="1:10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</row>
    <row r="2837" spans="1:10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</row>
    <row r="2838" spans="1:10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</row>
    <row r="2839" spans="1:10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</row>
    <row r="2840" spans="1:10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</row>
    <row r="2841" spans="1:10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</row>
    <row r="2842" spans="1:10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</row>
    <row r="2843" spans="1:10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</row>
    <row r="2844" spans="1:10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</row>
    <row r="2845" spans="1:10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</row>
    <row r="2846" spans="1:10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</row>
    <row r="2847" spans="1:10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</row>
    <row r="2848" spans="1:10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</row>
    <row r="2849" spans="1:10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</row>
    <row r="2850" spans="1:10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</row>
    <row r="2851" spans="1:10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</row>
    <row r="2852" spans="1:10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</row>
    <row r="2853" spans="1:10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</row>
    <row r="2854" spans="1:10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</row>
    <row r="2855" spans="1:10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</row>
    <row r="2856" spans="1:10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</row>
    <row r="2857" spans="1:10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</row>
    <row r="2858" spans="1:10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</row>
    <row r="2859" spans="1:10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</row>
    <row r="2860" spans="1:10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</row>
    <row r="2861" spans="1:10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</row>
    <row r="2862" spans="1:10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</row>
    <row r="2863" spans="1:10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</row>
    <row r="2864" spans="1:10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</row>
    <row r="2865" spans="1:10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</row>
    <row r="2866" spans="1:10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</row>
    <row r="2867" spans="1:10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</row>
    <row r="2868" spans="1:10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</row>
    <row r="2869" spans="1:10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</row>
    <row r="2870" spans="1:10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</row>
    <row r="2871" spans="1:10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</row>
    <row r="2872" spans="1:10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</row>
    <row r="2873" spans="1:10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</row>
    <row r="2874" spans="1:10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</row>
    <row r="2875" spans="1:10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</row>
    <row r="2876" spans="1:10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</row>
    <row r="2877" spans="1:10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</row>
    <row r="2878" spans="1:10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</row>
    <row r="2879" spans="1:10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</row>
    <row r="2880" spans="1:10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</row>
    <row r="2881" spans="1:10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</row>
    <row r="2882" spans="1:10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</row>
    <row r="2883" spans="1:10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</row>
    <row r="2884" spans="1:10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</row>
    <row r="2885" spans="1:10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</row>
    <row r="2886" spans="1:10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</row>
    <row r="2887" spans="1:10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</row>
    <row r="2888" spans="1:10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</row>
    <row r="2889" spans="1:10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</row>
    <row r="2890" spans="1:10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</row>
    <row r="2891" spans="1:10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</row>
    <row r="2892" spans="1:10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</row>
    <row r="2893" spans="1:10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</row>
    <row r="2894" spans="1:10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</row>
    <row r="2895" spans="1:10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</row>
    <row r="2896" spans="1:10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</row>
    <row r="2897" spans="1:10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</row>
    <row r="2898" spans="1:10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</row>
    <row r="2899" spans="1:10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</row>
    <row r="2900" spans="1:10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</row>
    <row r="2901" spans="1:10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</row>
    <row r="2902" spans="1:10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</row>
    <row r="2903" spans="1:10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</row>
    <row r="2904" spans="1:10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</row>
    <row r="2905" spans="1:10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</row>
    <row r="2906" spans="1:10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</row>
    <row r="2907" spans="1:10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</row>
    <row r="2908" spans="1:10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</row>
    <row r="2909" spans="1:10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</row>
    <row r="2910" spans="1:10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</row>
    <row r="2911" spans="1:10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</row>
    <row r="2912" spans="1:10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</row>
    <row r="2913" spans="1:10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</row>
    <row r="2914" spans="1:10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</row>
    <row r="2915" spans="1:10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</row>
    <row r="2916" spans="1:10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</row>
    <row r="2917" spans="1:10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</row>
    <row r="2918" spans="1:10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</row>
    <row r="2919" spans="1:10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</row>
    <row r="2920" spans="1:10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</row>
    <row r="2921" spans="1:10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</row>
    <row r="2922" spans="1:10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</row>
    <row r="2923" spans="1:10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</row>
    <row r="2924" spans="1:10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</row>
    <row r="2925" spans="1:10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</row>
    <row r="2926" spans="1:10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</row>
    <row r="2927" spans="1:10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</row>
    <row r="2928" spans="1:10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</row>
    <row r="2929" spans="1:10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</row>
    <row r="2930" spans="1:10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</row>
    <row r="2931" spans="1:10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</row>
    <row r="2932" spans="1:10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</row>
    <row r="2933" spans="1:10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</row>
    <row r="2934" spans="1:10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</row>
    <row r="2935" spans="1:10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</row>
    <row r="2936" spans="1:10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</row>
    <row r="2937" spans="1:10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</row>
    <row r="2938" spans="1:10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</row>
    <row r="2939" spans="1:10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</row>
    <row r="2940" spans="1:10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</row>
    <row r="2941" spans="1:10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</row>
    <row r="2942" spans="1:10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</row>
    <row r="2943" spans="1:10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</row>
    <row r="2944" spans="1:10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</row>
    <row r="2945" spans="1:10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</row>
    <row r="2946" spans="1:10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</row>
    <row r="2947" spans="1:10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</row>
    <row r="2948" spans="1:10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</row>
    <row r="2949" spans="1:10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</row>
    <row r="2950" spans="1:10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</row>
    <row r="2951" spans="1:10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</row>
    <row r="2952" spans="1:10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</row>
    <row r="2953" spans="1:10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</row>
    <row r="2954" spans="1:10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</row>
    <row r="2955" spans="1:10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</row>
    <row r="2956" spans="1:10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</row>
    <row r="2957" spans="1:10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</row>
    <row r="2958" spans="1:10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</row>
    <row r="2959" spans="1:10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</row>
    <row r="2960" spans="1:10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</row>
    <row r="2961" spans="1:10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</row>
    <row r="2962" spans="1:10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</row>
    <row r="2963" spans="1:10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</row>
    <row r="2964" spans="1:10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</row>
    <row r="2965" spans="1:10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</row>
    <row r="2966" spans="1:10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</row>
    <row r="2967" spans="1:10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</row>
    <row r="2968" spans="1:10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</row>
    <row r="2969" spans="1:10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</row>
    <row r="2970" spans="1:10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</row>
    <row r="2971" spans="1:10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</row>
    <row r="2972" spans="1:10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</row>
    <row r="2973" spans="1:10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</row>
    <row r="2974" spans="1:10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</row>
    <row r="2975" spans="1:10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</row>
    <row r="2976" spans="1:10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</row>
    <row r="2977" spans="1:10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</row>
    <row r="2978" spans="1:10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</row>
    <row r="2979" spans="1:10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</row>
    <row r="2980" spans="1:10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</row>
    <row r="2981" spans="1:10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</row>
    <row r="2982" spans="1:10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</row>
    <row r="2983" spans="1:10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</row>
    <row r="2984" spans="1:10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</row>
    <row r="2985" spans="1:10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</row>
    <row r="2986" spans="1:10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</row>
    <row r="2987" spans="1:10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</row>
    <row r="2988" spans="1:10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</row>
    <row r="2989" spans="1:10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</row>
    <row r="2990" spans="1:10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</row>
    <row r="2991" spans="1:10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</row>
    <row r="2992" spans="1:10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</row>
    <row r="2993" spans="1:10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</row>
    <row r="2994" spans="1:10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</row>
    <row r="2995" spans="1:10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</row>
    <row r="2996" spans="1:10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</row>
    <row r="2997" spans="1:10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</row>
    <row r="2998" spans="1:10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</row>
    <row r="2999" spans="1:10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</row>
    <row r="3000" spans="1:10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</row>
    <row r="3001" spans="1:10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</row>
    <row r="3002" spans="1:10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</row>
    <row r="3003" spans="1:10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</row>
    <row r="3004" spans="1:10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</row>
    <row r="3005" spans="1:10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</row>
    <row r="3006" spans="1:10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</row>
    <row r="3007" spans="1:10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</row>
    <row r="3008" spans="1:10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</row>
    <row r="3009" spans="1:10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</row>
    <row r="3010" spans="1:10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</row>
    <row r="3011" spans="1:10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</row>
    <row r="3012" spans="1:10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</row>
    <row r="3013" spans="1:10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</row>
    <row r="3014" spans="1:10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</row>
    <row r="3015" spans="1:10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</row>
    <row r="3016" spans="1:10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</row>
    <row r="3017" spans="1:10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</row>
    <row r="3018" spans="1:10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</row>
    <row r="3019" spans="1:10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</row>
    <row r="3020" spans="1:10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</row>
    <row r="3021" spans="1:10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</row>
    <row r="3022" spans="1:10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</row>
    <row r="3023" spans="1:10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</row>
    <row r="3024" spans="1:10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</row>
    <row r="3025" spans="1:10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</row>
    <row r="3026" spans="1:10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</row>
    <row r="3027" spans="1:10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</row>
    <row r="3028" spans="1:10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</row>
    <row r="3029" spans="1:10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</row>
    <row r="3030" spans="1:10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</row>
    <row r="3031" spans="1:10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</row>
    <row r="3032" spans="1:10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</row>
    <row r="3033" spans="1:10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</row>
    <row r="3034" spans="1:10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</row>
    <row r="3035" spans="1:10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</row>
    <row r="3036" spans="1:10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</row>
    <row r="3037" spans="1:10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</row>
    <row r="3038" spans="1:10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</row>
    <row r="3039" spans="1:10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</row>
    <row r="3040" spans="1:10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</row>
    <row r="3041" spans="1:10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</row>
    <row r="3042" spans="1:10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</row>
    <row r="3043" spans="1:10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</row>
    <row r="3044" spans="1:10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</row>
    <row r="3045" spans="1:10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</row>
    <row r="3046" spans="1:10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</row>
    <row r="3047" spans="1:10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</row>
    <row r="3048" spans="1:10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</row>
    <row r="3049" spans="1:10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</row>
    <row r="3050" spans="1:10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</row>
    <row r="3051" spans="1:10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</row>
    <row r="3052" spans="1:10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</row>
    <row r="3053" spans="1:10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</row>
    <row r="3054" spans="1:10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</row>
    <row r="3055" spans="1:10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</row>
    <row r="3056" spans="1:10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</row>
    <row r="3057" spans="1:10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</row>
    <row r="3058" spans="1:10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</row>
    <row r="3059" spans="1:10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</row>
    <row r="3060" spans="1:10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</row>
    <row r="3061" spans="1:10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</row>
    <row r="3062" spans="1:10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</row>
    <row r="3063" spans="1:10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</row>
    <row r="3064" spans="1:10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</row>
    <row r="3065" spans="1:10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</row>
    <row r="3066" spans="1:10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</row>
    <row r="3067" spans="1:10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</row>
    <row r="3068" spans="1:10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</row>
    <row r="3069" spans="1:10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</row>
    <row r="3070" spans="1:10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</row>
    <row r="3071" spans="1:10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</row>
    <row r="3072" spans="1:10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</row>
    <row r="3073" spans="1:10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</row>
    <row r="3074" spans="1:10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</row>
    <row r="3075" spans="1:10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</row>
    <row r="3076" spans="1:10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</row>
    <row r="3077" spans="1:10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</row>
    <row r="3078" spans="1:10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</row>
    <row r="3079" spans="1:10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</row>
    <row r="3080" spans="1:10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</row>
    <row r="3081" spans="1:10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</row>
    <row r="3082" spans="1:10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</row>
    <row r="3083" spans="1:10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</row>
    <row r="3084" spans="1:10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</row>
    <row r="3085" spans="1:10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</row>
    <row r="3086" spans="1:10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</row>
    <row r="3087" spans="1:10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</row>
    <row r="3088" spans="1:10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</row>
    <row r="3089" spans="1:10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</row>
    <row r="3090" spans="1:10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</row>
    <row r="3091" spans="1:10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</row>
    <row r="3092" spans="1:10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</row>
    <row r="3093" spans="1:10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</row>
    <row r="3094" spans="1:10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</row>
    <row r="3095" spans="1:10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</row>
    <row r="3096" spans="1:10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</row>
    <row r="3097" spans="1:10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</row>
    <row r="3098" spans="1:10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</row>
    <row r="3099" spans="1:10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</row>
    <row r="3100" spans="1:10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</row>
    <row r="3101" spans="1:10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</row>
    <row r="3102" spans="1:10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</row>
    <row r="3103" spans="1:10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</row>
    <row r="3104" spans="1:10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</row>
    <row r="3105" spans="1:10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</row>
    <row r="3106" spans="1:10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</row>
    <row r="3107" spans="1:10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</row>
    <row r="3108" spans="1:10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</row>
    <row r="3109" spans="1:10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</row>
    <row r="3110" spans="1:10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</row>
    <row r="3111" spans="1:10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</row>
    <row r="3112" spans="1:10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</row>
    <row r="3113" spans="1:10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</row>
    <row r="3114" spans="1:10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</row>
    <row r="3115" spans="1:10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</row>
    <row r="3116" spans="1:10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</row>
    <row r="3117" spans="1:10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</row>
    <row r="3118" spans="1:10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</row>
    <row r="3119" spans="1:10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</row>
    <row r="3120" spans="1:10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</row>
    <row r="3121" spans="1:10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</row>
    <row r="3122" spans="1:10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</row>
    <row r="3123" spans="1:10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</row>
    <row r="3124" spans="1:10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</row>
    <row r="3125" spans="1:10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</row>
    <row r="3126" spans="1:10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</row>
    <row r="3127" spans="1:10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</row>
    <row r="3128" spans="1:10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</row>
    <row r="3129" spans="1:10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</row>
    <row r="3130" spans="1:10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</row>
    <row r="3131" spans="1:10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</row>
    <row r="3132" spans="1:10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</row>
    <row r="3133" spans="1:10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</row>
    <row r="3134" spans="1:10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</row>
    <row r="3135" spans="1:10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</row>
    <row r="3136" spans="1:10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</row>
    <row r="3137" spans="1:10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</row>
    <row r="3138" spans="1:10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</row>
    <row r="3139" spans="1:10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</row>
    <row r="3140" spans="1:10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</row>
    <row r="3141" spans="1:10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</row>
    <row r="3142" spans="1:10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</row>
    <row r="3143" spans="1:10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</row>
    <row r="3144" spans="1:10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</row>
    <row r="3145" spans="1:10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</row>
    <row r="3146" spans="1:10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</row>
    <row r="3147" spans="1:10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</row>
    <row r="3148" spans="1:10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</row>
    <row r="3149" spans="1:10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</row>
    <row r="3150" spans="1:10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</row>
    <row r="3151" spans="1:10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</row>
    <row r="3152" spans="1:10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</row>
    <row r="3153" spans="1:10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</row>
    <row r="3154" spans="1:10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</row>
    <row r="3155" spans="1:10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</row>
    <row r="3156" spans="1:10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</row>
    <row r="3157" spans="1:10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</row>
    <row r="3158" spans="1:10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</row>
    <row r="3159" spans="1:10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</row>
    <row r="3160" spans="1:10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</row>
    <row r="3161" spans="1:10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</row>
    <row r="3162" spans="1:10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</row>
    <row r="3163" spans="1:10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</row>
    <row r="3164" spans="1:10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</row>
    <row r="3165" spans="1:10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</row>
    <row r="3166" spans="1:10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</row>
    <row r="3167" spans="1:10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</row>
    <row r="3168" spans="1:10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</row>
    <row r="3169" spans="1:10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</row>
    <row r="3170" spans="1:10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</row>
    <row r="3171" spans="1:10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</row>
    <row r="3172" spans="1:10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</row>
    <row r="3173" spans="1:10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</row>
    <row r="3174" spans="1:10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</row>
    <row r="3175" spans="1:10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</row>
    <row r="3176" spans="1:10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</row>
    <row r="3177" spans="1:10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</row>
    <row r="3178" spans="1:10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</row>
    <row r="3179" spans="1:10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</row>
    <row r="3180" spans="1:10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</row>
    <row r="3181" spans="1:10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</row>
    <row r="3182" spans="1:10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</row>
    <row r="3183" spans="1:10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</row>
    <row r="3184" spans="1:10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</row>
    <row r="3185" spans="1:10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</row>
    <row r="3186" spans="1:10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</row>
    <row r="3187" spans="1:10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</row>
    <row r="3188" spans="1:10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</row>
    <row r="3189" spans="1:10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</row>
    <row r="3190" spans="1:10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</row>
    <row r="3191" spans="1:10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</row>
    <row r="3192" spans="1:10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</row>
    <row r="3193" spans="1:10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</row>
    <row r="3194" spans="1:10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</row>
    <row r="3195" spans="1:10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</row>
    <row r="3196" spans="1:10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</row>
    <row r="3197" spans="1:10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</row>
    <row r="3198" spans="1:10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</row>
    <row r="3199" spans="1:10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</row>
    <row r="3200" spans="1:10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</row>
    <row r="3201" spans="1:10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</row>
    <row r="3202" spans="1:10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</row>
    <row r="3203" spans="1:10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</row>
    <row r="3204" spans="1:10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</row>
    <row r="3205" spans="1:10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</row>
    <row r="3206" spans="1:10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</row>
    <row r="3207" spans="1:10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</row>
    <row r="3208" spans="1:10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</row>
    <row r="3209" spans="1:10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</row>
    <row r="3210" spans="1:10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</row>
    <row r="3211" spans="1:10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</row>
    <row r="3212" spans="1:10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</row>
    <row r="3213" spans="1:10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</row>
    <row r="3214" spans="1:10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</row>
    <row r="3215" spans="1:10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</row>
    <row r="3216" spans="1:10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</row>
    <row r="3217" spans="1:10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</row>
    <row r="3218" spans="1:10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</row>
    <row r="3219" spans="1:10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</row>
    <row r="3220" spans="1:10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</row>
    <row r="3221" spans="1:10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</row>
    <row r="3222" spans="1:10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</row>
    <row r="3223" spans="1:10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</row>
    <row r="3224" spans="1:10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</row>
    <row r="3225" spans="1:10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</row>
    <row r="3226" spans="1:10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</row>
    <row r="3227" spans="1:10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</row>
    <row r="3228" spans="1:10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</row>
    <row r="3229" spans="1:10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</row>
    <row r="3230" spans="1:10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</row>
    <row r="3231" spans="1:10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</row>
    <row r="3232" spans="1:10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</row>
    <row r="3233" spans="1:10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</row>
    <row r="3234" spans="1:10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</row>
    <row r="3235" spans="1:10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</row>
    <row r="3236" spans="1:10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</row>
    <row r="3237" spans="1:10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</row>
    <row r="3238" spans="1:10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</row>
    <row r="3239" spans="1:10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</row>
    <row r="3240" spans="1:10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</row>
    <row r="3241" spans="1:10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</row>
    <row r="3242" spans="1:10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</row>
    <row r="3243" spans="1:10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</row>
    <row r="3244" spans="1:10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</row>
    <row r="3245" spans="1:10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</row>
    <row r="3246" spans="1:10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</row>
    <row r="3247" spans="1:10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</row>
    <row r="3248" spans="1:10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</row>
    <row r="3249" spans="1:10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</row>
    <row r="3250" spans="1:10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</row>
    <row r="3251" spans="1:10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</row>
    <row r="3252" spans="1:10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</row>
    <row r="3253" spans="1:10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</row>
    <row r="3254" spans="1:10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</row>
    <row r="3255" spans="1:10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</row>
    <row r="3256" spans="1:10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</row>
    <row r="3257" spans="1:10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</row>
    <row r="3258" spans="1:10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</row>
    <row r="3259" spans="1:10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</row>
    <row r="3260" spans="1:10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</row>
    <row r="3261" spans="1:10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</row>
    <row r="3262" spans="1:10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</row>
    <row r="3263" spans="1:10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</row>
    <row r="3264" spans="1:10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</row>
    <row r="3265" spans="1:10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</row>
    <row r="3266" spans="1:10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</row>
    <row r="3267" spans="1:10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</row>
    <row r="3268" spans="1:10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</row>
    <row r="3269" spans="1:10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</row>
    <row r="3270" spans="1:10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</row>
    <row r="3271" spans="1:10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</row>
    <row r="3272" spans="1:10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</row>
    <row r="3273" spans="1:10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</row>
    <row r="3274" spans="1:10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</row>
    <row r="3275" spans="1:10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</row>
    <row r="3276" spans="1:10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</row>
    <row r="3277" spans="1:10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</row>
    <row r="3278" spans="1:10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</row>
    <row r="3279" spans="1:10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</row>
    <row r="3280" spans="1:10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</row>
    <row r="3281" spans="1:10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</row>
    <row r="3282" spans="1:10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</row>
    <row r="3283" spans="1:10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</row>
    <row r="3284" spans="1:10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</row>
    <row r="3285" spans="1:10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</row>
    <row r="3286" spans="1:10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</row>
    <row r="3287" spans="1:10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</row>
    <row r="3288" spans="1:10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</row>
    <row r="3289" spans="1:10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</row>
    <row r="3290" spans="1:10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</row>
    <row r="3291" spans="1:10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</row>
    <row r="3292" spans="1:10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</row>
    <row r="3293" spans="1:10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</row>
    <row r="3294" spans="1:10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</row>
    <row r="3295" spans="1:10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</row>
    <row r="3296" spans="1:10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</row>
    <row r="3297" spans="1:10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</row>
    <row r="3298" spans="1:10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</row>
    <row r="3299" spans="1:10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</row>
    <row r="3300" spans="1:10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</row>
    <row r="3301" spans="1:10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</row>
    <row r="3302" spans="1:10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</row>
    <row r="3303" spans="1:10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</row>
    <row r="3304" spans="1:10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</row>
    <row r="3305" spans="1:10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</row>
    <row r="3306" spans="1:10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</row>
    <row r="3307" spans="1:10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</row>
    <row r="3308" spans="1:10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</row>
    <row r="3309" spans="1:10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</row>
    <row r="3310" spans="1:10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</row>
    <row r="3311" spans="1:10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</row>
    <row r="3312" spans="1:10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</row>
    <row r="3313" spans="1:10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</row>
    <row r="3314" spans="1:10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</row>
    <row r="3315" spans="1:10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</row>
    <row r="3316" spans="1:10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</row>
    <row r="3317" spans="1:10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</row>
    <row r="3318" spans="1:10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</row>
    <row r="3319" spans="1:10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</row>
    <row r="3320" spans="1:10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</row>
    <row r="3321" spans="1:10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</row>
    <row r="3322" spans="1:10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</row>
    <row r="3323" spans="1:10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</row>
    <row r="3324" spans="1:10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</row>
    <row r="3325" spans="1:10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</row>
    <row r="3326" spans="1:10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</row>
    <row r="3327" spans="1:10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</row>
    <row r="3328" spans="1:10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</row>
    <row r="3329" spans="1:10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</row>
    <row r="3330" spans="1:10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</row>
    <row r="3331" spans="1:10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</row>
    <row r="3332" spans="1:10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</row>
    <row r="3333" spans="1:10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</row>
    <row r="3334" spans="1:10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</row>
    <row r="3335" spans="1:10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</row>
    <row r="3336" spans="1:10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</row>
    <row r="3337" spans="1:10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</row>
    <row r="3338" spans="1:10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</row>
    <row r="3339" spans="1:10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</row>
    <row r="3340" spans="1:10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</row>
    <row r="3341" spans="1:10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</row>
    <row r="3342" spans="1:10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</row>
    <row r="3343" spans="1:10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</row>
    <row r="3344" spans="1:10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</row>
    <row r="3345" spans="1:10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</row>
    <row r="3346" spans="1:10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</row>
    <row r="3347" spans="1:10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</row>
    <row r="3348" spans="1:10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</row>
    <row r="3349" spans="1:10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</row>
    <row r="3350" spans="1:10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</row>
    <row r="3351" spans="1:10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</row>
    <row r="3352" spans="1:10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</row>
    <row r="3353" spans="1:10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</row>
    <row r="3354" spans="1:10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</row>
    <row r="3355" spans="1:10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</row>
    <row r="3356" spans="1:10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</row>
    <row r="3357" spans="1:10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</row>
    <row r="3358" spans="1:10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</row>
    <row r="3359" spans="1:10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</row>
    <row r="3360" spans="1:10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</row>
    <row r="3361" spans="1:10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</row>
    <row r="3362" spans="1:10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</row>
    <row r="3363" spans="1:10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</row>
    <row r="3364" spans="1:10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</row>
    <row r="3365" spans="1:10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</row>
    <row r="3366" spans="1:10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</row>
    <row r="3367" spans="1:10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</row>
    <row r="3368" spans="1:10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</row>
    <row r="3369" spans="1:10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</row>
    <row r="3370" spans="1:10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</row>
    <row r="3371" spans="1:10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</row>
    <row r="3372" spans="1:10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</row>
    <row r="3373" spans="1:10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</row>
    <row r="3374" spans="1:10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</row>
    <row r="3375" spans="1:10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</row>
    <row r="3376" spans="1:10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</row>
    <row r="3377" spans="1:10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</row>
    <row r="3378" spans="1:10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</row>
    <row r="3379" spans="1:10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</row>
    <row r="3380" spans="1:10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</row>
    <row r="3381" spans="1:10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</row>
    <row r="3382" spans="1:10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</row>
    <row r="3383" spans="1:10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</row>
    <row r="3384" spans="1:10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</row>
    <row r="3385" spans="1:10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</row>
    <row r="3386" spans="1:10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</row>
    <row r="3387" spans="1:10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</row>
    <row r="3388" spans="1:10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</row>
    <row r="3389" spans="1:10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</row>
    <row r="3390" spans="1:10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</row>
    <row r="3391" spans="1:10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</row>
    <row r="3392" spans="1:10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</row>
    <row r="3393" spans="1:10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</row>
    <row r="3394" spans="1:10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</row>
    <row r="3395" spans="1:10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</row>
    <row r="3396" spans="1:10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</row>
    <row r="3397" spans="1:10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</row>
    <row r="3398" spans="1:10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</row>
    <row r="3399" spans="1:10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</row>
    <row r="3400" spans="1:10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</row>
    <row r="3401" spans="1:10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</row>
    <row r="3402" spans="1:10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</row>
    <row r="3403" spans="1:10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</row>
    <row r="3404" spans="1:10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</row>
    <row r="3405" spans="1:10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</row>
    <row r="3406" spans="1:10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</row>
    <row r="3407" spans="1:10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</row>
    <row r="3408" spans="1:10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</row>
    <row r="3409" spans="1:10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</row>
    <row r="3410" spans="1:10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</row>
    <row r="3411" spans="1:10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</row>
    <row r="3412" spans="1:10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</row>
    <row r="3413" spans="1:10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</row>
    <row r="3414" spans="1:10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</row>
    <row r="3415" spans="1:10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</row>
    <row r="3416" spans="1:10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</row>
    <row r="3417" spans="1:10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</row>
    <row r="3418" spans="1:10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</row>
    <row r="3419" spans="1:10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</row>
    <row r="3420" spans="1:10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</row>
    <row r="3421" spans="1:10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</row>
    <row r="3422" spans="1:10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</row>
    <row r="3423" spans="1:10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</row>
    <row r="3424" spans="1:10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</row>
    <row r="3425" spans="1:10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</row>
    <row r="3426" spans="1:10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</row>
    <row r="3427" spans="1:10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</row>
    <row r="3428" spans="1:10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</row>
    <row r="3429" spans="1:10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</row>
    <row r="3430" spans="1:10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</row>
    <row r="3431" spans="1:10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</row>
    <row r="3432" spans="1:10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</row>
    <row r="3433" spans="1:10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</row>
    <row r="3434" spans="1:10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</row>
    <row r="3435" spans="1:10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</row>
    <row r="3436" spans="1:10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</row>
    <row r="3437" spans="1:10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</row>
    <row r="3438" spans="1:10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</row>
    <row r="3439" spans="1:10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</row>
    <row r="3440" spans="1:10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</row>
    <row r="3441" spans="1:10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</row>
    <row r="3442" spans="1:10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</row>
    <row r="3443" spans="1:10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</row>
    <row r="3444" spans="1:10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</row>
    <row r="3445" spans="1:10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</row>
    <row r="3446" spans="1:10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</row>
    <row r="3447" spans="1:10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</row>
    <row r="3448" spans="1:10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</row>
    <row r="3449" spans="1:10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</row>
    <row r="3450" spans="1:10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</row>
    <row r="3451" spans="1:10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</row>
    <row r="3452" spans="1:10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</row>
    <row r="3453" spans="1:10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</row>
    <row r="3454" spans="1:10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</row>
    <row r="3455" spans="1:10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</row>
    <row r="3456" spans="1:10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</row>
    <row r="3457" spans="1:10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</row>
    <row r="3458" spans="1:10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</row>
    <row r="3459" spans="1:10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</row>
    <row r="3460" spans="1:10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</row>
    <row r="3461" spans="1:10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</row>
    <row r="3462" spans="1:10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</row>
    <row r="3463" spans="1:10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</row>
    <row r="3464" spans="1:10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</row>
    <row r="3465" spans="1:10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</row>
    <row r="3466" spans="1:10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</row>
    <row r="3467" spans="1:10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</row>
    <row r="3468" spans="1:10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</row>
    <row r="3469" spans="1:10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</row>
    <row r="3470" spans="1:10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</row>
    <row r="3471" spans="1:10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</row>
    <row r="3472" spans="1:10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</row>
    <row r="3473" spans="1:10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</row>
    <row r="3474" spans="1:10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</row>
    <row r="3475" spans="1:10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</row>
    <row r="3476" spans="1:10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</row>
    <row r="3477" spans="1:10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</row>
    <row r="3478" spans="1:10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</row>
    <row r="3479" spans="1:10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</row>
    <row r="3480" spans="1:10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</row>
    <row r="3481" spans="1:10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</row>
    <row r="3482" spans="1:10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</row>
    <row r="3483" spans="1:10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</row>
    <row r="3484" spans="1:10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</row>
    <row r="3485" spans="1:10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</row>
    <row r="3486" spans="1:10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</row>
    <row r="3487" spans="1:10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</row>
    <row r="3488" spans="1:10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</row>
    <row r="3489" spans="1:10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</row>
    <row r="3490" spans="1:10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</row>
    <row r="3491" spans="1:10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</row>
    <row r="3492" spans="1:10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</row>
    <row r="3493" spans="1:10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</row>
    <row r="3494" spans="1:10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</row>
    <row r="3495" spans="1:10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</row>
    <row r="3496" spans="1:10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</row>
    <row r="3497" spans="1:10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</row>
    <row r="3498" spans="1:10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</row>
    <row r="3499" spans="1:10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</row>
    <row r="3500" spans="1:10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</row>
    <row r="3501" spans="1:10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</row>
    <row r="3502" spans="1:10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</row>
    <row r="3503" spans="1:10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</row>
    <row r="3504" spans="1:10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</row>
    <row r="3505" spans="1:10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</row>
    <row r="3506" spans="1:10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</row>
    <row r="3507" spans="1:10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</row>
    <row r="3508" spans="1:10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</row>
    <row r="3509" spans="1:10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</row>
    <row r="3510" spans="1:10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</row>
    <row r="3511" spans="1:10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</row>
    <row r="3512" spans="1:10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</row>
    <row r="3513" spans="1:10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</row>
    <row r="3514" spans="1:10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</row>
    <row r="3515" spans="1:10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</row>
    <row r="3516" spans="1:10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</row>
    <row r="3517" spans="1:10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</row>
    <row r="3518" spans="1:10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</row>
    <row r="3519" spans="1:10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</row>
    <row r="3520" spans="1:10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</row>
    <row r="3521" spans="1:10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</row>
    <row r="3522" spans="1:10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</row>
    <row r="3523" spans="1:10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</row>
    <row r="3524" spans="1:10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</row>
    <row r="3525" spans="1:10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</row>
    <row r="3526" spans="1:10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</row>
    <row r="3527" spans="1:10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</row>
    <row r="3528" spans="1:10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</row>
    <row r="3529" spans="1:10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</row>
    <row r="3530" spans="1:10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</row>
    <row r="3531" spans="1:10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</row>
    <row r="3532" spans="1:10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</row>
    <row r="3533" spans="1:10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</row>
    <row r="3534" spans="1:10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</row>
    <row r="3535" spans="1:10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</row>
    <row r="3536" spans="1:10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</row>
    <row r="3537" spans="1:10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</row>
    <row r="3538" spans="1:10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</row>
    <row r="3539" spans="1:10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</row>
    <row r="3540" spans="1:10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</row>
    <row r="3541" spans="1:10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</row>
    <row r="3542" spans="1:10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</row>
    <row r="3543" spans="1:10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</row>
    <row r="3544" spans="1:10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</row>
    <row r="3545" spans="1:10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</row>
    <row r="3546" spans="1:10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</row>
    <row r="3547" spans="1:10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</row>
    <row r="3548" spans="1:10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</row>
    <row r="3549" spans="1:10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</row>
    <row r="3550" spans="1:10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</row>
    <row r="3551" spans="1:10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</row>
    <row r="3552" spans="1:10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</row>
    <row r="3553" spans="1:10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</row>
    <row r="3554" spans="1:10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</row>
    <row r="3555" spans="1:10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</row>
    <row r="3556" spans="1:10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</row>
    <row r="3557" spans="1:10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</row>
    <row r="3558" spans="1:10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</row>
    <row r="3559" spans="1:10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</row>
    <row r="3560" spans="1:10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</row>
    <row r="3561" spans="1:10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</row>
    <row r="3562" spans="1:10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</row>
    <row r="3563" spans="1:10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</row>
    <row r="3564" spans="1:10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</row>
    <row r="3565" spans="1:10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</row>
    <row r="3566" spans="1:10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</row>
    <row r="3567" spans="1:10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</row>
    <row r="3568" spans="1:10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</row>
    <row r="3569" spans="1:10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</row>
    <row r="3570" spans="1:10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</row>
    <row r="3571" spans="1:10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</row>
    <row r="3572" spans="1:10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</row>
    <row r="3573" spans="1:10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</row>
    <row r="3574" spans="1:10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</row>
    <row r="3575" spans="1:10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</row>
    <row r="3576" spans="1:10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</row>
    <row r="3577" spans="1:10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</row>
    <row r="3578" spans="1:10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</row>
    <row r="3579" spans="1:10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</row>
    <row r="3580" spans="1:10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</row>
    <row r="3581" spans="1:10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</row>
    <row r="3582" spans="1:10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</row>
    <row r="3583" spans="1:10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</row>
    <row r="3584" spans="1:10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</row>
    <row r="3585" spans="1:10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</row>
    <row r="3586" spans="1:10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</row>
    <row r="3587" spans="1:10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</row>
    <row r="3588" spans="1:10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</row>
    <row r="3589" spans="1:10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</row>
    <row r="3590" spans="1:10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</row>
    <row r="3591" spans="1:10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</row>
    <row r="3592" spans="1:10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</row>
    <row r="3593" spans="1:10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</row>
    <row r="3594" spans="1:10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</row>
    <row r="3595" spans="1:10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</row>
    <row r="3596" spans="1:10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</row>
    <row r="3597" spans="1:10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</row>
    <row r="3598" spans="1:10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</row>
    <row r="3599" spans="1:10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</row>
    <row r="3600" spans="1:10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</row>
    <row r="3601" spans="1:10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</row>
    <row r="3602" spans="1:10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</row>
    <row r="3603" spans="1:10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</row>
    <row r="3604" spans="1:10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</row>
    <row r="3605" spans="1:10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</row>
    <row r="3606" spans="1:10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</row>
    <row r="3607" spans="1:10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</row>
    <row r="3608" spans="1:10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</row>
    <row r="3609" spans="1:10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</row>
    <row r="3610" spans="1:10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</row>
    <row r="3611" spans="1:10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</row>
    <row r="3612" spans="1:10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</row>
    <row r="3613" spans="1:10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</row>
    <row r="3614" spans="1:10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</row>
    <row r="3615" spans="1:10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</row>
    <row r="3616" spans="1:10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</row>
    <row r="3617" spans="1:10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</row>
    <row r="3618" spans="1:10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</row>
    <row r="3619" spans="1:10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</row>
    <row r="3620" spans="1:10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</row>
    <row r="3621" spans="1:10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</row>
    <row r="3622" spans="1:10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</row>
    <row r="3623" spans="1:10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</row>
    <row r="3624" spans="1:10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</row>
    <row r="3625" spans="1:10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</row>
    <row r="3626" spans="1:10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</row>
    <row r="3627" spans="1:10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</row>
    <row r="3628" spans="1:10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</row>
    <row r="3629" spans="1:10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</row>
    <row r="3630" spans="1:10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</row>
    <row r="3631" spans="1:10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</row>
    <row r="3632" spans="1:10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</row>
    <row r="3633" spans="1:10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</row>
    <row r="3634" spans="1:10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</row>
    <row r="3635" spans="1:10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</row>
    <row r="3636" spans="1:10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</row>
    <row r="3637" spans="1:10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</row>
    <row r="3638" spans="1:10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</row>
    <row r="3639" spans="1:10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</row>
    <row r="3640" spans="1:10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</row>
    <row r="3641" spans="1:10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</row>
    <row r="3642" spans="1:10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</row>
    <row r="3643" spans="1:10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</row>
    <row r="3644" spans="1:10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</row>
    <row r="3645" spans="1:10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</row>
    <row r="3646" spans="1:10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</row>
    <row r="3647" spans="1:10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</row>
    <row r="3648" spans="1:10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</row>
    <row r="3649" spans="1:10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</row>
    <row r="3650" spans="1:10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</row>
    <row r="3651" spans="1:10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</row>
    <row r="3652" spans="1:10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</row>
    <row r="3653" spans="1:10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</row>
    <row r="3654" spans="1:10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</row>
    <row r="3655" spans="1:10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</row>
    <row r="3656" spans="1:10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</row>
    <row r="3657" spans="1:10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</row>
    <row r="3658" spans="1:10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</row>
    <row r="3659" spans="1:10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</row>
    <row r="3660" spans="1:10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</row>
    <row r="3661" spans="1:10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</row>
    <row r="3662" spans="1:10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</row>
    <row r="3663" spans="1:10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</row>
    <row r="3664" spans="1:10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</row>
    <row r="3665" spans="1:10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</row>
    <row r="3666" spans="1:10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</row>
    <row r="3667" spans="1:10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</row>
    <row r="3668" spans="1:10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</row>
    <row r="3669" spans="1:10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</row>
    <row r="3670" spans="1:10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</row>
    <row r="3671" spans="1:10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</row>
    <row r="3672" spans="1:10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</row>
    <row r="3673" spans="1:10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</row>
    <row r="3674" spans="1:10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</row>
    <row r="3675" spans="1:10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</row>
    <row r="3676" spans="1:10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</row>
    <row r="3677" spans="1:10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</row>
    <row r="3678" spans="1:10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</row>
    <row r="3679" spans="1:10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</row>
    <row r="3680" spans="1:10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</row>
    <row r="3681" spans="1:10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</row>
    <row r="3682" spans="1:10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</row>
    <row r="3683" spans="1:10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</row>
    <row r="3684" spans="1:10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</row>
    <row r="3685" spans="1:10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</row>
    <row r="3686" spans="1:10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</row>
    <row r="3687" spans="1:10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</row>
    <row r="3688" spans="1:10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</row>
    <row r="3689" spans="1:10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</row>
    <row r="3690" spans="1:10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</row>
    <row r="3691" spans="1:10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</row>
    <row r="3692" spans="1:10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</row>
    <row r="3693" spans="1:10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</row>
    <row r="3694" spans="1:10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</row>
    <row r="3695" spans="1:10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</row>
    <row r="3696" spans="1:10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</row>
    <row r="3697" spans="1:10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</row>
    <row r="3698" spans="1:10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</row>
    <row r="3699" spans="1:10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</row>
    <row r="3700" spans="1:10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</row>
    <row r="3701" spans="1:10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</row>
    <row r="3702" spans="1:10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</row>
    <row r="3703" spans="1:10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</row>
    <row r="3704" spans="1:10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</row>
    <row r="3705" spans="1:10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</row>
    <row r="3706" spans="1:10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</row>
    <row r="3707" spans="1:10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</row>
    <row r="3708" spans="1:10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</row>
    <row r="3709" spans="1:10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</row>
    <row r="3710" spans="1:10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</row>
    <row r="3711" spans="1:10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</row>
    <row r="3712" spans="1:10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</row>
    <row r="3713" spans="1:10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</row>
    <row r="3714" spans="1:10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</row>
    <row r="3715" spans="1:10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</row>
    <row r="3716" spans="1:10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</row>
    <row r="3717" spans="1:10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</row>
    <row r="3718" spans="1:10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</row>
    <row r="3719" spans="1:10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</row>
    <row r="3720" spans="1:10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</row>
    <row r="3721" spans="1:10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</row>
    <row r="3722" spans="1:10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</row>
    <row r="3723" spans="1:10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</row>
    <row r="3724" spans="1:10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</row>
    <row r="3725" spans="1:10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</row>
    <row r="3726" spans="1:10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</row>
    <row r="3727" spans="1:10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</row>
    <row r="3728" spans="1:10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</row>
    <row r="3729" spans="1:10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</row>
    <row r="3730" spans="1:10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</row>
    <row r="3731" spans="1:10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</row>
    <row r="3732" spans="1:10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</row>
    <row r="3733" spans="1:10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</row>
    <row r="3734" spans="1:10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</row>
    <row r="3735" spans="1:10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</row>
    <row r="3736" spans="1:10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</row>
    <row r="3737" spans="1:10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</row>
    <row r="3738" spans="1:10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</row>
    <row r="3739" spans="1:10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</row>
    <row r="3740" spans="1:10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</row>
    <row r="3741" spans="1:10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</row>
    <row r="3742" spans="1:10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</row>
    <row r="3743" spans="1:10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</row>
    <row r="3744" spans="1:10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</row>
    <row r="3745" spans="1:10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</row>
    <row r="3746" spans="1:10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</row>
    <row r="3747" spans="1:10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</row>
    <row r="3748" spans="1:10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</row>
    <row r="3749" spans="1:10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</row>
    <row r="3750" spans="1:10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</row>
    <row r="3751" spans="1:10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</row>
    <row r="3752" spans="1:10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</row>
    <row r="3753" spans="1:10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</row>
    <row r="3754" spans="1:10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</row>
    <row r="3755" spans="1:10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</row>
    <row r="3756" spans="1:10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</row>
    <row r="3757" spans="1:10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</row>
    <row r="3758" spans="1:10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</row>
    <row r="3759" spans="1:10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</row>
    <row r="3760" spans="1:10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</row>
    <row r="3761" spans="1:10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</row>
    <row r="3762" spans="1:10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</row>
    <row r="3763" spans="1:10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</row>
    <row r="3764" spans="1:10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</row>
    <row r="3765" spans="1:10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</row>
    <row r="3766" spans="1:10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</row>
    <row r="3767" spans="1:10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</row>
    <row r="3768" spans="1:10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</row>
    <row r="3769" spans="1:10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</row>
    <row r="3770" spans="1:10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</row>
    <row r="3771" spans="1:10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</row>
    <row r="3772" spans="1:10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</row>
    <row r="3773" spans="1:10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</row>
    <row r="3774" spans="1:10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</row>
    <row r="3775" spans="1:10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</row>
    <row r="3776" spans="1:10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</row>
    <row r="3777" spans="1:10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</row>
    <row r="3778" spans="1:10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</row>
    <row r="3779" spans="1:10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</row>
    <row r="3780" spans="1:10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</row>
    <row r="3781" spans="1:10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</row>
    <row r="3782" spans="1:10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</row>
    <row r="3783" spans="1:10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</row>
    <row r="3784" spans="1:10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</row>
    <row r="3785" spans="1:10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</row>
    <row r="3786" spans="1:10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</row>
    <row r="3787" spans="1:10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</row>
    <row r="3788" spans="1:10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</row>
    <row r="3789" spans="1:10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</row>
    <row r="3790" spans="1:10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</row>
    <row r="3791" spans="1:10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</row>
    <row r="3792" spans="1:10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</row>
    <row r="3793" spans="1:10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</row>
    <row r="3794" spans="1:10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</row>
    <row r="3795" spans="1:10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</row>
    <row r="3796" spans="1:10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</row>
    <row r="3797" spans="1:10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</row>
    <row r="3798" spans="1:10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</row>
    <row r="3799" spans="1:10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</row>
    <row r="3800" spans="1:10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</row>
    <row r="3801" spans="1:10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</row>
    <row r="3802" spans="1:10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</row>
    <row r="3803" spans="1:10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</row>
    <row r="3804" spans="1:10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</row>
    <row r="3805" spans="1:10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</row>
    <row r="3806" spans="1:10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</row>
    <row r="3807" spans="1:10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</row>
    <row r="3808" spans="1:10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</row>
    <row r="3809" spans="1:10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</row>
    <row r="3810" spans="1:10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</row>
    <row r="3811" spans="1:10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</row>
    <row r="3812" spans="1:10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</row>
    <row r="3813" spans="1:10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</row>
    <row r="3814" spans="1:10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</row>
    <row r="3815" spans="1:10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</row>
    <row r="3816" spans="1:10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</row>
    <row r="3817" spans="1:10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</row>
    <row r="3818" spans="1:10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</row>
    <row r="3819" spans="1:10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</row>
    <row r="3820" spans="1:10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</row>
    <row r="3821" spans="1:10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</row>
    <row r="3822" spans="1:10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</row>
    <row r="3823" spans="1:10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</row>
    <row r="3824" spans="1:10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</row>
    <row r="3825" spans="1:10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</row>
    <row r="3826" spans="1:10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</row>
    <row r="3827" spans="1:10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</row>
    <row r="3828" spans="1:10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</row>
    <row r="3829" spans="1:10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</row>
    <row r="3830" spans="1:10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</row>
    <row r="3831" spans="1:10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</row>
    <row r="3832" spans="1:10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</row>
    <row r="3833" spans="1:10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</row>
    <row r="3834" spans="1:10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</row>
    <row r="3835" spans="1:10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</row>
    <row r="3836" spans="1:10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</row>
    <row r="3837" spans="1:10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</row>
    <row r="3838" spans="1:10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</row>
    <row r="3839" spans="1:10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</row>
    <row r="3840" spans="1:10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</row>
    <row r="3841" spans="1:10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</row>
    <row r="3842" spans="1:10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</row>
    <row r="3843" spans="1:10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</row>
    <row r="3844" spans="1:10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</row>
    <row r="3845" spans="1:10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</row>
    <row r="3846" spans="1:10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</row>
    <row r="3847" spans="1:10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</row>
    <row r="3848" spans="1:10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</row>
    <row r="3849" spans="1:10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</row>
    <row r="3850" spans="1:10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</row>
    <row r="3851" spans="1:10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</row>
    <row r="3852" spans="1:10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</row>
    <row r="3853" spans="1:10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</row>
    <row r="3854" spans="1:10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</row>
    <row r="3855" spans="1:10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</row>
    <row r="3856" spans="1:10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</row>
    <row r="3857" spans="1:10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</row>
    <row r="3858" spans="1:10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</row>
    <row r="3859" spans="1:10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</row>
    <row r="3860" spans="1:10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</row>
    <row r="3861" spans="1:10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</row>
    <row r="3862" spans="1:10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</row>
    <row r="3863" spans="1:10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</row>
    <row r="3864" spans="1:10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</row>
    <row r="3865" spans="1:10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</row>
    <row r="3866" spans="1:10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</row>
    <row r="3867" spans="1:10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</row>
    <row r="3868" spans="1:10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</row>
    <row r="3869" spans="1:10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</row>
    <row r="3870" spans="1:10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</row>
    <row r="3871" spans="1:10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</row>
    <row r="3872" spans="1:10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</row>
    <row r="3873" spans="1:10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</row>
    <row r="3874" spans="1:10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</row>
    <row r="3875" spans="1:10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</row>
    <row r="3876" spans="1:10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</row>
    <row r="3877" spans="1:10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</row>
    <row r="3878" spans="1:10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</row>
    <row r="3879" spans="1:10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</row>
    <row r="3880" spans="1:10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</row>
    <row r="3881" spans="1:10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</row>
    <row r="3882" spans="1:10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</row>
    <row r="3883" spans="1:10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</row>
    <row r="3884" spans="1:10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</row>
    <row r="3885" spans="1:10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</row>
    <row r="3886" spans="1:10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</row>
    <row r="3887" spans="1:10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</row>
    <row r="3888" spans="1:10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</row>
    <row r="3889" spans="1:10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</row>
    <row r="3890" spans="1:10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</row>
    <row r="3891" spans="1:10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</row>
    <row r="3892" spans="1:10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</row>
    <row r="3893" spans="1:10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</row>
    <row r="3894" spans="1:10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</row>
    <row r="3895" spans="1:10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</row>
    <row r="3896" spans="1:10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</row>
    <row r="3897" spans="1:10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</row>
    <row r="3898" spans="1:10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</row>
    <row r="3899" spans="1:10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</row>
    <row r="3900" spans="1:10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</row>
    <row r="3901" spans="1:10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</row>
    <row r="3902" spans="1:10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</row>
    <row r="3903" spans="1:10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</row>
    <row r="3904" spans="1:10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</row>
    <row r="3905" spans="1:10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</row>
    <row r="3906" spans="1:10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</row>
    <row r="3907" spans="1:10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</row>
    <row r="3908" spans="1:10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</row>
    <row r="3909" spans="1:10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</row>
    <row r="3910" spans="1:10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</row>
    <row r="3911" spans="1:10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</row>
    <row r="3912" spans="1:10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</row>
    <row r="3913" spans="1:10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</row>
    <row r="3914" spans="1:10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</row>
    <row r="3915" spans="1:10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</row>
    <row r="3916" spans="1:10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</row>
    <row r="3917" spans="1:10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</row>
    <row r="3918" spans="1:10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</row>
    <row r="3919" spans="1:10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</row>
    <row r="3920" spans="1:10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</row>
    <row r="3921" spans="1:10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</row>
    <row r="3922" spans="1:10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</row>
    <row r="3923" spans="1:10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</row>
    <row r="3924" spans="1:10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</row>
    <row r="3925" spans="1:10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</row>
    <row r="3926" spans="1:10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</row>
    <row r="3927" spans="1:10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</row>
    <row r="3928" spans="1:10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</row>
    <row r="3929" spans="1:10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</row>
    <row r="3930" spans="1:10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</row>
    <row r="3931" spans="1:10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</row>
    <row r="3932" spans="1:10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</row>
    <row r="3933" spans="1:10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</row>
    <row r="3934" spans="1:10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</row>
    <row r="3935" spans="1:10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</row>
    <row r="3936" spans="1:10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</row>
    <row r="3937" spans="1:10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</row>
    <row r="3938" spans="1:10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</row>
    <row r="3939" spans="1:10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</row>
    <row r="3940" spans="1:10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</row>
    <row r="3941" spans="1:10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</row>
    <row r="3942" spans="1:10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</row>
    <row r="3943" spans="1:10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</row>
    <row r="3944" spans="1:10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</row>
    <row r="3945" spans="1:10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</row>
    <row r="3946" spans="1:10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</row>
    <row r="3947" spans="1:10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</row>
    <row r="3948" spans="1:10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</row>
    <row r="3949" spans="1:10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</row>
    <row r="3950" spans="1:10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</row>
    <row r="3951" spans="1:10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</row>
    <row r="3952" spans="1:10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</row>
    <row r="3953" spans="1:10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</row>
    <row r="3954" spans="1:10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</row>
    <row r="3955" spans="1:10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</row>
    <row r="3956" spans="1:10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</row>
    <row r="3957" spans="1:10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</row>
    <row r="3958" spans="1:10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</row>
    <row r="3959" spans="1:10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</row>
    <row r="3960" spans="1:10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</row>
    <row r="3961" spans="1:10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</row>
    <row r="3962" spans="1:10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</row>
    <row r="3963" spans="1:10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</row>
    <row r="3964" spans="1:10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</row>
    <row r="3965" spans="1:10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</row>
    <row r="3966" spans="1:10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</row>
    <row r="3967" spans="1:10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</row>
    <row r="3968" spans="1:10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</row>
    <row r="3969" spans="1:10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</row>
    <row r="3970" spans="1:10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</row>
    <row r="3971" spans="1:10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</row>
    <row r="3972" spans="1:10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</row>
    <row r="3973" spans="1:10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</row>
    <row r="3974" spans="1:10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</row>
    <row r="3975" spans="1:10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</row>
    <row r="3976" spans="1:10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</row>
    <row r="3977" spans="1:10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</row>
    <row r="3978" spans="1:10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</row>
    <row r="3979" spans="1:10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</row>
    <row r="3980" spans="1:10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</row>
    <row r="3981" spans="1:10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</row>
    <row r="3982" spans="1:10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</row>
    <row r="3983" spans="1:10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</row>
    <row r="3984" spans="1:10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</row>
    <row r="3985" spans="1:10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</row>
    <row r="3986" spans="1:10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</row>
    <row r="3987" spans="1:10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</row>
    <row r="3988" spans="1:10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</row>
    <row r="3989" spans="1:10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</row>
    <row r="3990" spans="1:10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</row>
    <row r="3991" spans="1:10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</row>
    <row r="3992" spans="1:10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</row>
    <row r="3993" spans="1:10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</row>
    <row r="3994" spans="1:10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</row>
    <row r="3995" spans="1:10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</row>
    <row r="3996" spans="1:10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</row>
    <row r="3997" spans="1:10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</row>
    <row r="3998" spans="1:10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</row>
    <row r="3999" spans="1:10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</row>
    <row r="4000" spans="1:10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</row>
    <row r="4001" spans="1:10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</row>
    <row r="4002" spans="1:10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</row>
    <row r="4003" spans="1:10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</row>
    <row r="4004" spans="1:10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</row>
    <row r="4005" spans="1:10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</row>
    <row r="4006" spans="1:10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</row>
    <row r="4007" spans="1:10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</row>
    <row r="4008" spans="1:10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</row>
    <row r="4009" spans="1:10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</row>
    <row r="4010" spans="1:10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</row>
    <row r="4011" spans="1:10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</row>
    <row r="4012" spans="1:10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</row>
    <row r="4013" spans="1:10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</row>
    <row r="4014" spans="1:10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</row>
    <row r="4015" spans="1:10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</row>
    <row r="4016" spans="1:10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</row>
    <row r="4017" spans="1:10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</row>
    <row r="4018" spans="1:10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</row>
    <row r="4019" spans="1:10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</row>
    <row r="4020" spans="1:10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</row>
    <row r="4021" spans="1:10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</row>
    <row r="4022" spans="1:10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</row>
    <row r="4023" spans="1:10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</row>
    <row r="4024" spans="1:10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</row>
    <row r="4025" spans="1:10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</row>
    <row r="4026" spans="1:10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</row>
    <row r="4027" spans="1:10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</row>
    <row r="4028" spans="1:10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</row>
    <row r="4029" spans="1:10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</row>
    <row r="4030" spans="1:10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</row>
    <row r="4031" spans="1:10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</row>
    <row r="4032" spans="1:10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</row>
    <row r="4033" spans="1:10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</row>
    <row r="4034" spans="1:10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</row>
    <row r="4035" spans="1:10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</row>
    <row r="4036" spans="1:10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</row>
    <row r="4037" spans="1:10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</row>
    <row r="4038" spans="1:10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</row>
    <row r="4039" spans="1:10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</row>
    <row r="4040" spans="1:10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</row>
    <row r="4041" spans="1:10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</row>
    <row r="4042" spans="1:10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</row>
    <row r="4043" spans="1:10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</row>
    <row r="4044" spans="1:10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</row>
    <row r="4045" spans="1:10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</row>
    <row r="4046" spans="1:10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</row>
    <row r="4047" spans="1:10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</row>
    <row r="4048" spans="1:10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</row>
    <row r="4049" spans="1:10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</row>
    <row r="4050" spans="1:10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</row>
    <row r="4051" spans="1:10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</row>
    <row r="4052" spans="1:10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</row>
    <row r="4053" spans="1:10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</row>
    <row r="4054" spans="1:10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</row>
    <row r="4055" spans="1:10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</row>
    <row r="4056" spans="1:10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</row>
    <row r="4057" spans="1:10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</row>
    <row r="4058" spans="1:10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</row>
    <row r="4059" spans="1:10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</row>
    <row r="4060" spans="1:10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</row>
    <row r="4061" spans="1:10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</row>
    <row r="4062" spans="1:10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</row>
    <row r="4063" spans="1:10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</row>
    <row r="4064" spans="1:10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</row>
    <row r="4065" spans="1:10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</row>
    <row r="4066" spans="1:10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</row>
    <row r="4067" spans="1:10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</row>
    <row r="4068" spans="1:10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</row>
    <row r="4069" spans="1:10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</row>
    <row r="4070" spans="1:10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</row>
    <row r="4071" spans="1:10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</row>
    <row r="4072" spans="1:10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</row>
    <row r="4073" spans="1:10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</row>
    <row r="4074" spans="1:10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</row>
    <row r="4075" spans="1:10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</row>
    <row r="4076" spans="1:10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</row>
    <row r="4077" spans="1:10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</row>
    <row r="4078" spans="1:10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</row>
    <row r="4079" spans="1:10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</row>
    <row r="4080" spans="1:10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</row>
    <row r="4081" spans="1:10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</row>
    <row r="4082" spans="1:10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</row>
    <row r="4083" spans="1:10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</row>
    <row r="4084" spans="1:10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</row>
    <row r="4085" spans="1:10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</row>
    <row r="4086" spans="1:10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</row>
    <row r="4087" spans="1:10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</row>
    <row r="4088" spans="1:10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</row>
    <row r="4089" spans="1:10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</row>
    <row r="4090" spans="1:10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</row>
    <row r="4091" spans="1:10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</row>
    <row r="4092" spans="1:10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  <c r="J4092" s="12"/>
    </row>
    <row r="4093" spans="1:10" x14ac:dyDescent="0.2">
      <c r="A4093" s="12"/>
      <c r="B4093" s="12"/>
      <c r="C4093" s="12"/>
      <c r="D4093" s="12"/>
      <c r="E4093" s="12"/>
      <c r="F4093" s="12"/>
      <c r="G4093" s="12"/>
      <c r="H4093" s="12"/>
      <c r="I4093" s="12"/>
      <c r="J4093" s="12"/>
    </row>
    <row r="4094" spans="1:10" x14ac:dyDescent="0.2">
      <c r="A4094" s="12"/>
      <c r="B4094" s="12"/>
      <c r="C4094" s="12"/>
      <c r="D4094" s="12"/>
      <c r="E4094" s="12"/>
      <c r="F4094" s="12"/>
      <c r="G4094" s="12"/>
      <c r="H4094" s="12"/>
      <c r="I4094" s="12"/>
      <c r="J4094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91" t="s">
        <v>92</v>
      </c>
      <c r="E1" s="192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93" t="s">
        <v>10</v>
      </c>
      <c r="C17" s="193"/>
      <c r="D17" s="194">
        <f>D16+E16</f>
        <v>0</v>
      </c>
      <c r="E17" s="195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Marley SB Stage 1</vt:lpstr>
      <vt:lpstr>Marley SB Stage 2</vt:lpstr>
      <vt:lpstr>QuantityReportTempXML - OLD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2020-04-27T21:42:07Z</dcterms:modified>
</cp:coreProperties>
</file>