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dotjws\Desktop\"/>
    </mc:Choice>
  </mc:AlternateContent>
  <xr:revisionPtr revIDLastSave="0" documentId="10_ncr:100000_{8AE89887-D71A-4377-83F0-A6B48F9CF70A}" xr6:coauthVersionLast="31" xr6:coauthVersionMax="31" xr10:uidLastSave="{00000000-0000-0000-0000-000000000000}"/>
  <bookViews>
    <workbookView xWindow="1905" yWindow="210" windowWidth="17505" windowHeight="11085" xr2:uid="{00000000-000D-0000-FFFF-FFFF00000000}"/>
  </bookViews>
  <sheets>
    <sheet name="WITF_P1" sheetId="1" r:id="rId1"/>
    <sheet name="WITF_P2" sheetId="4" r:id="rId2"/>
    <sheet name="ribits" sheetId="5" state="hidden" r:id="rId3"/>
    <sheet name="Sheet2" sheetId="2" state="hidden" r:id="rId4"/>
    <sheet name="Sheet3" sheetId="3" state="hidden" r:id="rId5"/>
  </sheets>
  <definedNames>
    <definedName name="ImpactType">Sheet2!$A$2:$A$19</definedName>
    <definedName name="ImpType">Sheet2!$A$3:$A$19</definedName>
    <definedName name="_xlnm.Print_Area" localSheetId="0">WITF_P1!$B$1:$X$62</definedName>
    <definedName name="_xlnm.Print_Area" localSheetId="1">WITF_P2!$B$1:$X$43</definedName>
    <definedName name="Ratio">Sheet2!$B$2:$B$36</definedName>
    <definedName name="ReplType">Sheet2!$C$2:$C$11</definedName>
  </definedNames>
  <calcPr calcId="179017"/>
</workbook>
</file>

<file path=xl/calcChain.xml><?xml version="1.0" encoding="utf-8"?>
<calcChain xmlns="http://schemas.openxmlformats.org/spreadsheetml/2006/main">
  <c r="I10" i="5" l="1"/>
  <c r="D10" i="5"/>
  <c r="C9" i="5"/>
  <c r="C8" i="5"/>
  <c r="C10" i="5" s="1"/>
  <c r="X23" i="4" l="1"/>
  <c r="X24" i="4"/>
  <c r="H9" i="5" s="1"/>
  <c r="X25" i="4"/>
  <c r="H8" i="5" l="1"/>
  <c r="H10" i="5" s="1"/>
  <c r="X34" i="4"/>
  <c r="X33" i="4"/>
  <c r="X32" i="4"/>
  <c r="X31" i="4"/>
  <c r="X30" i="4"/>
  <c r="X29" i="4"/>
  <c r="X28" i="4"/>
  <c r="X27" i="4"/>
  <c r="X26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E3" i="3"/>
  <c r="E4" i="3"/>
  <c r="E6" i="3"/>
  <c r="E7" i="3"/>
  <c r="E10" i="3"/>
  <c r="B16" i="3"/>
  <c r="B17" i="3"/>
  <c r="B18" i="3"/>
  <c r="B2" i="3"/>
  <c r="T42" i="1" s="1"/>
  <c r="E9" i="3"/>
  <c r="E8" i="3"/>
  <c r="E2" i="3"/>
  <c r="E5" i="3"/>
  <c r="X43" i="1" l="1"/>
  <c r="X44" i="1"/>
  <c r="T53" i="1"/>
  <c r="T49" i="1"/>
  <c r="X48" i="1"/>
  <c r="T57" i="1"/>
  <c r="X46" i="1"/>
  <c r="T54" i="1"/>
  <c r="T50" i="1"/>
  <c r="T46" i="1"/>
  <c r="X42" i="1"/>
  <c r="T58" i="1"/>
  <c r="X47" i="1"/>
  <c r="T55" i="1"/>
  <c r="T51" i="1"/>
  <c r="T47" i="1"/>
  <c r="T43" i="1"/>
  <c r="X50" i="1"/>
  <c r="T52" i="1"/>
  <c r="T48" i="1"/>
  <c r="T44" i="1"/>
  <c r="X45" i="1"/>
  <c r="X49" i="1"/>
  <c r="T45" i="1"/>
  <c r="B19" i="3"/>
  <c r="E11" i="3"/>
  <c r="T56" i="1"/>
  <c r="X51" i="1" l="1"/>
</calcChain>
</file>

<file path=xl/sharedStrings.xml><?xml version="1.0" encoding="utf-8"?>
<sst xmlns="http://schemas.openxmlformats.org/spreadsheetml/2006/main" count="218" uniqueCount="127">
  <si>
    <t>County :</t>
  </si>
  <si>
    <t>Project Construction I.D. #:</t>
  </si>
  <si>
    <t>NO</t>
  </si>
  <si>
    <t>YES</t>
  </si>
  <si>
    <t>Type Impacted</t>
  </si>
  <si>
    <t>Area Impacted</t>
  </si>
  <si>
    <t>Type Mitigated</t>
  </si>
  <si>
    <t>Area Mitigated</t>
  </si>
  <si>
    <t>TOTAL</t>
  </si>
  <si>
    <t>Please attach another sheet if the space provided is not adequate for all impacts or to add any additional comments.</t>
  </si>
  <si>
    <t xml:space="preserve">NO </t>
  </si>
  <si>
    <t xml:space="preserve"> **This form must be filled out for all projects.**</t>
  </si>
  <si>
    <t>Form complete; no further information is required  (RETURN FORM).</t>
  </si>
  <si>
    <t>Project Title :</t>
  </si>
  <si>
    <t>Construction Year :</t>
  </si>
  <si>
    <t>Is a discharge of dredged or fill material into wetlands anticipated?</t>
  </si>
  <si>
    <t xml:space="preserve">  Where is it located?  (T/R, station, map)</t>
  </si>
  <si>
    <t xml:space="preserve">1.  One location may be made up of several different wetland types.  List each type of wetland impacted from </t>
  </si>
  <si>
    <t>Project Design I.D. #:</t>
  </si>
  <si>
    <t>Environmental Coordinator</t>
  </si>
  <si>
    <t>2.  Contact the Environmental Coordinator for appropriate ratio and bank information.</t>
  </si>
  <si>
    <r>
      <t xml:space="preserve"> </t>
    </r>
    <r>
      <rPr>
        <b/>
        <u/>
        <sz val="18"/>
        <rFont val="Times New Roman"/>
        <family val="1"/>
      </rPr>
      <t>WETLAND IMPACT TRACKING FORM</t>
    </r>
  </si>
  <si>
    <t>This Form Prepared by:</t>
  </si>
  <si>
    <t>NAME</t>
  </si>
  <si>
    <t>PHONE</t>
  </si>
  <si>
    <t>EMAIL</t>
  </si>
  <si>
    <t>Debit       Ratio</t>
  </si>
  <si>
    <t>QUALIFICATIONS</t>
  </si>
  <si>
    <t>Wetland Delineation/ Determination completed by:</t>
  </si>
  <si>
    <t>Return This Completed Form to:</t>
  </si>
  <si>
    <r>
      <t>Date this form is completed:</t>
    </r>
    <r>
      <rPr>
        <b/>
        <u/>
        <sz val="11"/>
        <rFont val="Times New Roman"/>
        <family val="1"/>
      </rPr>
      <t xml:space="preserve">                                                                                  </t>
    </r>
  </si>
  <si>
    <t xml:space="preserve">Please Complete All Information Highlighted In Yellow </t>
  </si>
  <si>
    <t xml:space="preserve"> Describe methods used to avoid and minimize impacts to wetlands:</t>
  </si>
  <si>
    <t>Point #</t>
  </si>
  <si>
    <t>Wetland ID</t>
  </si>
  <si>
    <t>Lat/Long</t>
  </si>
  <si>
    <t>Impact Location        (project station)</t>
  </si>
  <si>
    <t xml:space="preserve"> Hwy/</t>
  </si>
  <si>
    <t>RPF</t>
  </si>
  <si>
    <t>RPF(D)</t>
  </si>
  <si>
    <t>RPE</t>
  </si>
  <si>
    <t>RPE(D)</t>
  </si>
  <si>
    <t>AB</t>
  </si>
  <si>
    <t>AB(D)</t>
  </si>
  <si>
    <t>SM</t>
  </si>
  <si>
    <t>SM(D)</t>
  </si>
  <si>
    <t>DM</t>
  </si>
  <si>
    <t>DM(D)</t>
  </si>
  <si>
    <t>M</t>
  </si>
  <si>
    <t>M(D)</t>
  </si>
  <si>
    <t>SS</t>
  </si>
  <si>
    <t>SS(D)</t>
  </si>
  <si>
    <t>WS</t>
  </si>
  <si>
    <t>WS(D)</t>
  </si>
  <si>
    <t>BOG</t>
  </si>
  <si>
    <t>Directions to complete Page 2:</t>
  </si>
  <si>
    <t>DETAILED TABLE OF WETLAND IMPACTS</t>
  </si>
  <si>
    <r>
      <t xml:space="preserve"> </t>
    </r>
    <r>
      <rPr>
        <b/>
        <u/>
        <sz val="18"/>
        <rFont val="Times New Roman"/>
        <family val="1"/>
      </rPr>
      <t>WETLAND IMPACT TRACKING FORM - PAGE 2</t>
    </r>
  </si>
  <si>
    <t>Type
Mitigated</t>
  </si>
  <si>
    <t>WETLAND IMPACT / REPLACEMENT SUMMARY</t>
  </si>
  <si>
    <t>Type
Impacted</t>
  </si>
  <si>
    <t>Area 
Impacted</t>
  </si>
  <si>
    <t>http://roadwaystandards.dot.wi.gov/standards/fdm/24-05-010att.pdf#fd24-5a10.2</t>
  </si>
  <si>
    <t>This Form Approved by:</t>
  </si>
  <si>
    <r>
      <t>Date this form is approved:</t>
    </r>
    <r>
      <rPr>
        <b/>
        <u/>
        <sz val="11"/>
        <rFont val="Times New Roman"/>
        <family val="1"/>
      </rPr>
      <t xml:space="preserve">                                                                                  </t>
    </r>
  </si>
  <si>
    <t>1. Complete remainder of form:</t>
  </si>
  <si>
    <t>2. Include final APPROVED form with DNR 401 and COE 404 permit applications.</t>
  </si>
  <si>
    <t>No</t>
  </si>
  <si>
    <t>Yes</t>
  </si>
  <si>
    <t>3.  Use Department of Transportation Wetland Classification System:</t>
  </si>
  <si>
    <t xml:space="preserve">each location on the project corridor separately in the table below. </t>
  </si>
  <si>
    <t>Project Design ID #:</t>
  </si>
  <si>
    <t>Is there potential for onsite mitigation?  If unknown, check with the REC.</t>
  </si>
  <si>
    <r>
      <t xml:space="preserve">  List bank site to be used. </t>
    </r>
    <r>
      <rPr>
        <b/>
        <sz val="10"/>
        <rFont val="Times New Roman"/>
        <family val="1"/>
      </rPr>
      <t>(Determined by REC)</t>
    </r>
  </si>
  <si>
    <t>DOT REC will provide this information.</t>
  </si>
  <si>
    <t>Describe discretionary rationale below:</t>
  </si>
  <si>
    <t>- Complete yellow portions on both pages of the form and return to REC for finalization and approval.</t>
  </si>
  <si>
    <t>- Include comment about sending for approval only after final impacts are determined.</t>
  </si>
  <si>
    <t>WisDOT Regional Environmental Coordinator (REC) Will Complete Sections Highlighted In Green</t>
  </si>
  <si>
    <t>Was professional discretion used to determine debit ratio?</t>
  </si>
  <si>
    <t>Jennifer.Gibson@dot.wi.gov</t>
  </si>
  <si>
    <t>Jennifer Gibson</t>
  </si>
  <si>
    <t>WisDOT - Northeast Region</t>
  </si>
  <si>
    <t>944 Vanderperren Way</t>
  </si>
  <si>
    <t>Green Bay, WI 54304</t>
  </si>
  <si>
    <t>Phone : (920) 492-4160</t>
  </si>
  <si>
    <t>FAX: (920) 492-0144</t>
  </si>
  <si>
    <r>
      <t xml:space="preserve">4.  Individual wetland areas should be reported to the </t>
    </r>
    <r>
      <rPr>
        <sz val="10"/>
        <color indexed="10"/>
        <rFont val="Times New Roman"/>
        <family val="1"/>
      </rPr>
      <t>nearest 0.001-acre</t>
    </r>
    <r>
      <rPr>
        <sz val="10"/>
        <rFont val="Times New Roman"/>
        <family val="1"/>
      </rPr>
      <t xml:space="preserve">. Impacts are summed by </t>
    </r>
  </si>
  <si>
    <r>
      <t>type and rounded to the</t>
    </r>
    <r>
      <rPr>
        <sz val="10"/>
        <color rgb="FFFF0000"/>
        <rFont val="Times New Roman"/>
        <family val="1"/>
      </rPr>
      <t xml:space="preserve"> nearest 0.01-acre.</t>
    </r>
  </si>
  <si>
    <t>Revised 01/2016</t>
  </si>
  <si>
    <t>Available at:    N:\tss\Environmental\wetland\wetland quick reference\Track Forms\NE_WITF_01-2016.xlsx</t>
  </si>
  <si>
    <t>Let Date:</t>
  </si>
  <si>
    <t>339+75 LT</t>
  </si>
  <si>
    <t>WL 1</t>
  </si>
  <si>
    <t>WL 2</t>
  </si>
  <si>
    <t>WL 7</t>
  </si>
  <si>
    <t>Oconto County</t>
  </si>
  <si>
    <t>Quinton Creapeau</t>
  </si>
  <si>
    <t>quinton.creapeau@dot.wi.gov</t>
  </si>
  <si>
    <t>(920) 492-2397</t>
  </si>
  <si>
    <t>292+00-293+25 RT</t>
  </si>
  <si>
    <t>285+50-286+00 RT</t>
  </si>
  <si>
    <t>Lat= 44°45'14"N Long= 88°15'00"W</t>
  </si>
  <si>
    <t>Lat= 44°45'20"N Lng= 88°15'10"W</t>
  </si>
  <si>
    <t>Lat=  44°46'07"N Lng= 88°15'08"W</t>
  </si>
  <si>
    <t>Peshtigo Brook Phase 2</t>
  </si>
  <si>
    <t>x</t>
  </si>
  <si>
    <t>920-492-4160</t>
  </si>
  <si>
    <t>Jim Doperalski</t>
  </si>
  <si>
    <t>920-412-0165</t>
  </si>
  <si>
    <t>James.Doperalski@wisconsin.gov</t>
  </si>
  <si>
    <t>WisDOT Env Coordinator / WDNR Transportation Liaison</t>
  </si>
  <si>
    <t>9190-26-00, 9190-27-00</t>
  </si>
  <si>
    <t>X</t>
  </si>
  <si>
    <t>m</t>
  </si>
  <si>
    <t>rpf</t>
  </si>
  <si>
    <t>total</t>
  </si>
  <si>
    <t>ss</t>
  </si>
  <si>
    <t>impacts</t>
  </si>
  <si>
    <t>debits</t>
  </si>
  <si>
    <t>Culvert pipe replacements are in-kind, reducing wetland impacts.</t>
  </si>
  <si>
    <t>STH 32 / Pulaski - STH 22</t>
  </si>
  <si>
    <t>NVL Pulaski - CTH E (-26) / CTH E - WIS 22 (-27)</t>
  </si>
  <si>
    <t>2022 (advanceable 2021)</t>
  </si>
  <si>
    <t>11/09/2021  (advanceable 11/10/2020)</t>
  </si>
  <si>
    <t>9190-26-00/9190-27-00</t>
  </si>
  <si>
    <t>9190-26-71/9190-27-71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</si>
</sst>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u/>
      <sz val="10"/>
      <color indexed="12"/>
      <name val="Arial"/>
      <family val="2"/>
    </font>
    <font>
      <u/>
      <sz val="10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8"/>
      <name val="Times New Roman"/>
      <family val="1"/>
    </font>
    <font>
      <b/>
      <u/>
      <sz val="1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1"/>
      <name val="Times New Roman"/>
      <family val="1"/>
    </font>
    <font>
      <b/>
      <sz val="10.5"/>
      <name val="Times New Roman"/>
      <family val="1"/>
    </font>
    <font>
      <sz val="10"/>
      <name val="Arial"/>
      <family val="2"/>
    </font>
    <font>
      <u/>
      <sz val="16"/>
      <name val="Times New Roman"/>
      <family val="1"/>
    </font>
    <font>
      <b/>
      <sz val="10"/>
      <name val="Arial"/>
      <family val="2"/>
    </font>
    <font>
      <b/>
      <sz val="12"/>
      <color theme="0"/>
      <name val="Times New Roman"/>
      <family val="1"/>
    </font>
    <font>
      <sz val="10"/>
      <color indexed="10"/>
      <name val="Times New Roman"/>
      <family val="1"/>
    </font>
    <font>
      <sz val="10"/>
      <color rgb="FFFF0000"/>
      <name val="Times New Roman"/>
      <family val="1"/>
    </font>
    <font>
      <u/>
      <sz val="9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Border="1"/>
    <xf numFmtId="0" fontId="1" fillId="0" borderId="0" xfId="0" applyFont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49" fontId="4" fillId="0" borderId="0" xfId="0" applyNumberFormat="1" applyFont="1"/>
    <xf numFmtId="0" fontId="5" fillId="0" borderId="0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/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/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wrapText="1"/>
    </xf>
    <xf numFmtId="0" fontId="4" fillId="0" borderId="0" xfId="0" applyFont="1" applyBorder="1" applyAlignment="1">
      <alignment horizontal="center" wrapText="1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9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0" xfId="0" applyFont="1" applyFill="1" applyBorder="1"/>
    <xf numFmtId="0" fontId="0" fillId="0" borderId="0" xfId="0" applyAlignment="1"/>
    <xf numFmtId="0" fontId="4" fillId="0" borderId="0" xfId="0" applyFont="1" applyAlignment="1"/>
    <xf numFmtId="0" fontId="9" fillId="0" borderId="0" xfId="0" applyFont="1" applyAlignment="1"/>
    <xf numFmtId="0" fontId="4" fillId="0" borderId="0" xfId="0" applyFont="1" applyFill="1" applyBorder="1" applyAlignment="1"/>
    <xf numFmtId="0" fontId="2" fillId="0" borderId="0" xfId="0" applyFont="1" applyAlignment="1">
      <alignment horizontal="left" vertical="top" wrapText="1"/>
    </xf>
    <xf numFmtId="0" fontId="5" fillId="0" borderId="0" xfId="0" applyFont="1" applyBorder="1" applyAlignment="1"/>
    <xf numFmtId="0" fontId="0" fillId="0" borderId="0" xfId="0" applyFill="1" applyBorder="1" applyAlignment="1"/>
    <xf numFmtId="49" fontId="5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4" fillId="0" borderId="0" xfId="0" applyFont="1" applyFill="1"/>
    <xf numFmtId="0" fontId="4" fillId="2" borderId="4" xfId="0" applyFont="1" applyFill="1" applyBorder="1" applyAlignment="1">
      <alignment horizontal="center" wrapText="1"/>
    </xf>
    <xf numFmtId="49" fontId="4" fillId="0" borderId="0" xfId="0" applyNumberFormat="1" applyFont="1" applyAlignment="1">
      <alignment horizontal="left"/>
    </xf>
    <xf numFmtId="49" fontId="6" fillId="0" borderId="0" xfId="0" applyNumberFormat="1" applyFont="1" applyFill="1" applyAlignment="1">
      <alignment horizontal="left"/>
    </xf>
    <xf numFmtId="0" fontId="7" fillId="0" borderId="0" xfId="1" applyAlignment="1" applyProtection="1"/>
    <xf numFmtId="0" fontId="4" fillId="2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Border="1"/>
    <xf numFmtId="0" fontId="18" fillId="0" borderId="0" xfId="0" applyFont="1" applyBorder="1"/>
    <xf numFmtId="0" fontId="6" fillId="0" borderId="0" xfId="0" applyFont="1" applyBorder="1" applyAlignment="1"/>
    <xf numFmtId="0" fontId="3" fillId="0" borderId="0" xfId="0" quotePrefix="1" applyFont="1" applyBorder="1"/>
    <xf numFmtId="49" fontId="6" fillId="0" borderId="0" xfId="0" applyNumberFormat="1" applyFont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9" fontId="4" fillId="0" borderId="0" xfId="0" applyNumberFormat="1" applyFont="1" applyAlignment="1"/>
    <xf numFmtId="49" fontId="4" fillId="0" borderId="0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5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/>
    <xf numFmtId="0" fontId="0" fillId="0" borderId="0" xfId="0" applyFill="1" applyBorder="1"/>
    <xf numFmtId="0" fontId="0" fillId="0" borderId="8" xfId="0" applyBorder="1"/>
    <xf numFmtId="164" fontId="4" fillId="0" borderId="1" xfId="0" applyNumberFormat="1" applyFont="1" applyFill="1" applyBorder="1" applyAlignment="1"/>
    <xf numFmtId="2" fontId="0" fillId="0" borderId="9" xfId="0" applyNumberFormat="1" applyBorder="1"/>
    <xf numFmtId="2" fontId="0" fillId="0" borderId="1" xfId="0" applyNumberFormat="1" applyBorder="1"/>
    <xf numFmtId="0" fontId="20" fillId="0" borderId="7" xfId="0" applyFont="1" applyBorder="1"/>
    <xf numFmtId="2" fontId="20" fillId="0" borderId="1" xfId="0" applyNumberFormat="1" applyFont="1" applyBorder="1"/>
    <xf numFmtId="0" fontId="20" fillId="0" borderId="1" xfId="0" applyFont="1" applyBorder="1"/>
    <xf numFmtId="0" fontId="20" fillId="0" borderId="0" xfId="0" applyFont="1"/>
    <xf numFmtId="0" fontId="11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49" fontId="1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protection locked="0"/>
    </xf>
    <xf numFmtId="49" fontId="3" fillId="0" borderId="0" xfId="0" applyNumberFormat="1" applyFont="1" applyFill="1" applyAlignment="1" applyProtection="1">
      <protection locked="0"/>
    </xf>
    <xf numFmtId="49" fontId="3" fillId="0" borderId="0" xfId="0" applyNumberFormat="1" applyFont="1" applyFill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5" fillId="0" borderId="0" xfId="0" quotePrefix="1" applyFont="1" applyProtection="1">
      <protection locked="0"/>
    </xf>
    <xf numFmtId="0" fontId="1" fillId="0" borderId="0" xfId="0" quotePrefix="1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49" fontId="2" fillId="0" borderId="0" xfId="0" applyNumberFormat="1" applyFont="1" applyAlignment="1" applyProtection="1">
      <protection locked="0"/>
    </xf>
    <xf numFmtId="0" fontId="4" fillId="0" borderId="0" xfId="0" applyFont="1" applyAlignment="1">
      <alignment horizontal="center"/>
    </xf>
    <xf numFmtId="0" fontId="7" fillId="0" borderId="0" xfId="1" applyBorder="1" applyAlignment="1" applyProtection="1"/>
    <xf numFmtId="0" fontId="2" fillId="0" borderId="0" xfId="0" applyFont="1" applyAlignment="1" applyProtection="1">
      <alignment horizontal="left"/>
      <protection locked="0"/>
    </xf>
    <xf numFmtId="49" fontId="7" fillId="0" borderId="0" xfId="1" applyNumberFormat="1" applyAlignment="1" applyProtection="1">
      <alignment horizontal="left"/>
    </xf>
    <xf numFmtId="49" fontId="5" fillId="0" borderId="0" xfId="0" applyNumberFormat="1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0" fontId="4" fillId="5" borderId="11" xfId="0" applyFont="1" applyFill="1" applyBorder="1"/>
    <xf numFmtId="0" fontId="9" fillId="0" borderId="0" xfId="0" applyFont="1"/>
    <xf numFmtId="0" fontId="4" fillId="0" borderId="0" xfId="0" quotePrefix="1" applyFont="1" applyProtection="1">
      <protection locked="0"/>
    </xf>
    <xf numFmtId="49" fontId="4" fillId="5" borderId="12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>
      <alignment horizontal="center"/>
    </xf>
    <xf numFmtId="164" fontId="4" fillId="2" borderId="4" xfId="0" applyNumberFormat="1" applyFont="1" applyFill="1" applyBorder="1" applyAlignment="1">
      <alignment horizontal="right"/>
    </xf>
    <xf numFmtId="164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2" borderId="6" xfId="0" applyNumberFormat="1" applyFont="1" applyFill="1" applyBorder="1" applyAlignment="1">
      <alignment horizontal="right"/>
    </xf>
    <xf numFmtId="164" fontId="0" fillId="0" borderId="0" xfId="0" applyNumberFormat="1"/>
    <xf numFmtId="164" fontId="5" fillId="0" borderId="0" xfId="0" applyNumberFormat="1" applyFont="1" applyBorder="1"/>
    <xf numFmtId="0" fontId="18" fillId="0" borderId="0" xfId="0" applyFont="1"/>
    <xf numFmtId="164" fontId="4" fillId="2" borderId="1" xfId="0" applyNumberFormat="1" applyFont="1" applyFill="1" applyBorder="1" applyAlignment="1">
      <alignment horizontal="center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left" vertical="top" wrapText="1"/>
    </xf>
    <xf numFmtId="49" fontId="3" fillId="3" borderId="14" xfId="0" applyNumberFormat="1" applyFont="1" applyFill="1" applyBorder="1" applyAlignment="1" applyProtection="1">
      <alignment horizontal="center"/>
      <protection locked="0"/>
    </xf>
    <xf numFmtId="49" fontId="3" fillId="5" borderId="14" xfId="0" applyNumberFormat="1" applyFont="1" applyFill="1" applyBorder="1" applyAlignment="1" applyProtection="1">
      <alignment horizontal="center"/>
      <protection locked="0"/>
    </xf>
    <xf numFmtId="0" fontId="24" fillId="3" borderId="3" xfId="1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0" fontId="7" fillId="5" borderId="3" xfId="1" applyFill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4" fillId="3" borderId="3" xfId="0" applyFont="1" applyFill="1" applyBorder="1" applyAlignment="1" applyProtection="1">
      <alignment horizontal="center"/>
      <protection locked="0"/>
    </xf>
    <xf numFmtId="0" fontId="6" fillId="5" borderId="3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/>
    </xf>
    <xf numFmtId="2" fontId="4" fillId="2" borderId="13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11" fillId="5" borderId="20" xfId="0" applyFont="1" applyFill="1" applyBorder="1" applyAlignment="1">
      <alignment horizontal="center" vertical="top"/>
    </xf>
    <xf numFmtId="49" fontId="3" fillId="3" borderId="3" xfId="0" applyNumberFormat="1" applyFont="1" applyFill="1" applyBorder="1" applyAlignment="1" applyProtection="1">
      <alignment horizontal="center"/>
      <protection locked="0"/>
    </xf>
    <xf numFmtId="49" fontId="4" fillId="3" borderId="3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7" fillId="3" borderId="3" xfId="1" applyNumberFormat="1" applyFill="1" applyBorder="1" applyAlignment="1" applyProtection="1">
      <alignment horizontal="center"/>
    </xf>
    <xf numFmtId="49" fontId="15" fillId="3" borderId="3" xfId="0" applyNumberFormat="1" applyFont="1" applyFill="1" applyBorder="1" applyAlignment="1">
      <alignment horizontal="center"/>
    </xf>
    <xf numFmtId="49" fontId="4" fillId="5" borderId="15" xfId="0" applyNumberFormat="1" applyFont="1" applyFill="1" applyBorder="1" applyAlignment="1" applyProtection="1">
      <alignment vertical="top" wrapText="1"/>
      <protection locked="0"/>
    </xf>
    <xf numFmtId="49" fontId="4" fillId="5" borderId="2" xfId="0" applyNumberFormat="1" applyFont="1" applyFill="1" applyBorder="1" applyAlignment="1" applyProtection="1">
      <alignment vertical="top" wrapText="1"/>
      <protection locked="0"/>
    </xf>
    <xf numFmtId="49" fontId="4" fillId="5" borderId="16" xfId="0" applyNumberFormat="1" applyFont="1" applyFill="1" applyBorder="1" applyAlignment="1" applyProtection="1">
      <alignment vertical="top" wrapText="1"/>
      <protection locked="0"/>
    </xf>
    <xf numFmtId="49" fontId="4" fillId="5" borderId="17" xfId="0" applyNumberFormat="1" applyFont="1" applyFill="1" applyBorder="1" applyAlignment="1" applyProtection="1">
      <alignment vertical="top" wrapText="1"/>
      <protection locked="0"/>
    </xf>
    <xf numFmtId="49" fontId="4" fillId="5" borderId="0" xfId="0" applyNumberFormat="1" applyFont="1" applyFill="1" applyBorder="1" applyAlignment="1" applyProtection="1">
      <alignment vertical="top" wrapText="1"/>
      <protection locked="0"/>
    </xf>
    <xf numFmtId="49" fontId="4" fillId="5" borderId="5" xfId="0" applyNumberFormat="1" applyFont="1" applyFill="1" applyBorder="1" applyAlignment="1" applyProtection="1">
      <alignment vertical="top" wrapText="1"/>
      <protection locked="0"/>
    </xf>
    <xf numFmtId="49" fontId="4" fillId="5" borderId="18" xfId="0" applyNumberFormat="1" applyFont="1" applyFill="1" applyBorder="1" applyAlignment="1" applyProtection="1">
      <alignment vertical="top" wrapText="1"/>
      <protection locked="0"/>
    </xf>
    <xf numFmtId="49" fontId="4" fillId="5" borderId="3" xfId="0" applyNumberFormat="1" applyFont="1" applyFill="1" applyBorder="1" applyAlignment="1" applyProtection="1">
      <alignment vertical="top" wrapText="1"/>
      <protection locked="0"/>
    </xf>
    <xf numFmtId="49" fontId="4" fillId="5" borderId="19" xfId="0" applyNumberFormat="1" applyFont="1" applyFill="1" applyBorder="1" applyAlignment="1" applyProtection="1">
      <alignment vertical="top" wrapText="1"/>
      <protection locked="0"/>
    </xf>
    <xf numFmtId="0" fontId="4" fillId="3" borderId="15" xfId="0" applyNumberFormat="1" applyFont="1" applyFill="1" applyBorder="1" applyAlignment="1" applyProtection="1">
      <alignment vertical="top" wrapText="1"/>
      <protection locked="0"/>
    </xf>
    <xf numFmtId="0" fontId="4" fillId="3" borderId="2" xfId="0" applyNumberFormat="1" applyFont="1" applyFill="1" applyBorder="1" applyAlignment="1" applyProtection="1">
      <alignment vertical="top" wrapText="1"/>
      <protection locked="0"/>
    </xf>
    <xf numFmtId="0" fontId="4" fillId="3" borderId="16" xfId="0" applyNumberFormat="1" applyFont="1" applyFill="1" applyBorder="1" applyAlignment="1" applyProtection="1">
      <alignment vertical="top" wrapText="1"/>
      <protection locked="0"/>
    </xf>
    <xf numFmtId="0" fontId="4" fillId="3" borderId="17" xfId="0" applyNumberFormat="1" applyFont="1" applyFill="1" applyBorder="1" applyAlignment="1" applyProtection="1">
      <alignment vertical="top" wrapText="1"/>
      <protection locked="0"/>
    </xf>
    <xf numFmtId="0" fontId="4" fillId="3" borderId="0" xfId="0" applyNumberFormat="1" applyFont="1" applyFill="1" applyBorder="1" applyAlignment="1" applyProtection="1">
      <alignment vertical="top" wrapText="1"/>
      <protection locked="0"/>
    </xf>
    <xf numFmtId="0" fontId="4" fillId="3" borderId="5" xfId="0" applyNumberFormat="1" applyFont="1" applyFill="1" applyBorder="1" applyAlignment="1" applyProtection="1">
      <alignment vertical="top" wrapText="1"/>
      <protection locked="0"/>
    </xf>
    <xf numFmtId="0" fontId="4" fillId="3" borderId="18" xfId="0" applyNumberFormat="1" applyFont="1" applyFill="1" applyBorder="1" applyAlignment="1" applyProtection="1">
      <alignment vertical="top" wrapText="1"/>
      <protection locked="0"/>
    </xf>
    <xf numFmtId="0" fontId="4" fillId="3" borderId="3" xfId="0" applyNumberFormat="1" applyFont="1" applyFill="1" applyBorder="1" applyAlignment="1" applyProtection="1">
      <alignment vertical="top" wrapText="1"/>
      <protection locked="0"/>
    </xf>
    <xf numFmtId="0" fontId="4" fillId="3" borderId="19" xfId="0" applyNumberFormat="1" applyFont="1" applyFill="1" applyBorder="1" applyAlignment="1" applyProtection="1">
      <alignment vertical="top" wrapText="1"/>
      <protection locked="0"/>
    </xf>
    <xf numFmtId="164" fontId="4" fillId="2" borderId="1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49" fontId="24" fillId="3" borderId="3" xfId="1" applyNumberFormat="1" applyFont="1" applyFill="1" applyBorder="1" applyAlignment="1" applyProtection="1">
      <alignment horizontal="center"/>
    </xf>
    <xf numFmtId="49" fontId="9" fillId="3" borderId="3" xfId="0" applyNumberFormat="1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vertical="top"/>
    </xf>
    <xf numFmtId="0" fontId="5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164" fontId="4" fillId="2" borderId="14" xfId="0" applyNumberFormat="1" applyFont="1" applyFill="1" applyBorder="1" applyAlignment="1">
      <alignment horizontal="center" wrapText="1"/>
    </xf>
    <xf numFmtId="164" fontId="4" fillId="2" borderId="9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164" fontId="4" fillId="3" borderId="21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 wrapText="1"/>
    </xf>
    <xf numFmtId="49" fontId="4" fillId="3" borderId="14" xfId="0" applyNumberFormat="1" applyFont="1" applyFill="1" applyBorder="1" applyAlignment="1">
      <alignment horizontal="center" wrapText="1"/>
    </xf>
    <xf numFmtId="49" fontId="4" fillId="3" borderId="9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164" fontId="4" fillId="2" borderId="28" xfId="0" applyNumberFormat="1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5" fillId="2" borderId="23" xfId="0" applyNumberFormat="1" applyFont="1" applyFill="1" applyBorder="1" applyAlignment="1">
      <alignment horizontal="center" wrapText="1"/>
    </xf>
    <xf numFmtId="49" fontId="5" fillId="2" borderId="24" xfId="0" applyNumberFormat="1" applyFont="1" applyFill="1" applyBorder="1" applyAlignment="1">
      <alignment horizontal="center" wrapText="1"/>
    </xf>
    <xf numFmtId="49" fontId="5" fillId="2" borderId="25" xfId="0" applyNumberFormat="1" applyFont="1" applyFill="1" applyBorder="1" applyAlignment="1">
      <alignment horizontal="center" wrapText="1"/>
    </xf>
    <xf numFmtId="49" fontId="5" fillId="2" borderId="22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49" fontId="4" fillId="3" borderId="13" xfId="0" applyNumberFormat="1" applyFont="1" applyFill="1" applyBorder="1" applyAlignment="1">
      <alignment horizontal="justify" vertical="center" readingOrder="1"/>
    </xf>
    <xf numFmtId="49" fontId="4" fillId="3" borderId="14" xfId="0" applyNumberFormat="1" applyFont="1" applyFill="1" applyBorder="1" applyAlignment="1">
      <alignment horizontal="justify" vertical="center" readingOrder="1"/>
    </xf>
    <xf numFmtId="49" fontId="4" fillId="3" borderId="9" xfId="0" applyNumberFormat="1" applyFont="1" applyFill="1" applyBorder="1" applyAlignment="1">
      <alignment horizontal="justify" vertical="center" readingOrder="1"/>
    </xf>
    <xf numFmtId="0" fontId="4" fillId="2" borderId="3" xfId="0" applyFont="1" applyFill="1" applyBorder="1" applyAlignment="1">
      <alignment horizontal="center"/>
    </xf>
    <xf numFmtId="9" fontId="4" fillId="3" borderId="13" xfId="0" applyNumberFormat="1" applyFont="1" applyFill="1" applyBorder="1" applyAlignment="1">
      <alignment horizontal="justify" vertical="center" readingOrder="1"/>
    </xf>
    <xf numFmtId="0" fontId="0" fillId="0" borderId="14" xfId="0" applyBorder="1" applyAlignment="1">
      <alignment horizontal="justify" vertical="center" readingOrder="1"/>
    </xf>
    <xf numFmtId="0" fontId="0" fillId="0" borderId="9" xfId="0" applyBorder="1" applyAlignment="1">
      <alignment horizontal="justify" vertical="center" readingOrder="1"/>
    </xf>
    <xf numFmtId="9" fontId="4" fillId="3" borderId="14" xfId="0" applyNumberFormat="1" applyFont="1" applyFill="1" applyBorder="1" applyAlignment="1">
      <alignment horizontal="justify" vertical="center" readingOrder="1"/>
    </xf>
    <xf numFmtId="9" fontId="4" fillId="3" borderId="9" xfId="0" applyNumberFormat="1" applyFont="1" applyFill="1" applyBorder="1" applyAlignment="1">
      <alignment horizontal="justify" vertical="center" readingOrder="1"/>
    </xf>
    <xf numFmtId="14" fontId="3" fillId="3" borderId="14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66675</xdr:rowOff>
    </xdr:from>
    <xdr:to>
      <xdr:col>21</xdr:col>
      <xdr:colOff>85725</xdr:colOff>
      <xdr:row>2</xdr:row>
      <xdr:rowOff>95250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104900" y="66675"/>
          <a:ext cx="50577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Wisconsin Department of Transportation                  </a:t>
          </a:r>
        </a:p>
      </xdr:txBody>
    </xdr:sp>
    <xdr:clientData/>
  </xdr:twoCellAnchor>
  <xdr:twoCellAnchor editAs="oneCell">
    <xdr:from>
      <xdr:col>3</xdr:col>
      <xdr:colOff>255270</xdr:colOff>
      <xdr:row>0</xdr:row>
      <xdr:rowOff>95250</xdr:rowOff>
    </xdr:from>
    <xdr:to>
      <xdr:col>24</xdr:col>
      <xdr:colOff>232410</xdr:colOff>
      <xdr:row>2</xdr:row>
      <xdr:rowOff>38100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143000" y="95250"/>
          <a:ext cx="64960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0" i="0" u="sng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_           ______                                              _</a:t>
          </a:r>
        </a:p>
      </xdr:txBody>
    </xdr:sp>
    <xdr:clientData/>
  </xdr:twoCellAnchor>
  <xdr:oneCellAnchor>
    <xdr:from>
      <xdr:col>3</xdr:col>
      <xdr:colOff>264795</xdr:colOff>
      <xdr:row>2</xdr:row>
      <xdr:rowOff>0</xdr:rowOff>
    </xdr:from>
    <xdr:ext cx="2654316" cy="303225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186815" y="335280"/>
          <a:ext cx="2654316" cy="303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Division of Transportation System Development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Northeast Region</a:t>
          </a:r>
        </a:p>
      </xdr:txBody>
    </xdr:sp>
    <xdr:clientData/>
  </xdr:oneCellAnchor>
  <xdr:twoCellAnchor>
    <xdr:from>
      <xdr:col>1</xdr:col>
      <xdr:colOff>30480</xdr:colOff>
      <xdr:row>0</xdr:row>
      <xdr:rowOff>30480</xdr:rowOff>
    </xdr:from>
    <xdr:to>
      <xdr:col>3</xdr:col>
      <xdr:colOff>198120</xdr:colOff>
      <xdr:row>4</xdr:row>
      <xdr:rowOff>129540</xdr:rowOff>
    </xdr:to>
    <xdr:pic>
      <xdr:nvPicPr>
        <xdr:cNvPr id="1717" name="Picture 8" descr="C:\Graphics\Logos\WisDOT logo color.tif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30480"/>
          <a:ext cx="777240" cy="769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144780</xdr:colOff>
      <xdr:row>26</xdr:row>
      <xdr:rowOff>45720</xdr:rowOff>
    </xdr:from>
    <xdr:to>
      <xdr:col>5</xdr:col>
      <xdr:colOff>129540</xdr:colOff>
      <xdr:row>26</xdr:row>
      <xdr:rowOff>137160</xdr:rowOff>
    </xdr:to>
    <xdr:sp macro="" textlink="">
      <xdr:nvSpPr>
        <xdr:cNvPr id="1718" name="Right Arrow 5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>
          <a:spLocks noChangeArrowheads="1"/>
        </xdr:cNvSpPr>
      </xdr:nvSpPr>
      <xdr:spPr bwMode="auto">
        <a:xfrm>
          <a:off x="1501140" y="3878580"/>
          <a:ext cx="213360" cy="91440"/>
        </a:xfrm>
        <a:prstGeom prst="rightArrow">
          <a:avLst>
            <a:gd name="adj1" fmla="val 50000"/>
            <a:gd name="adj2" fmla="val 50005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144780</xdr:colOff>
      <xdr:row>28</xdr:row>
      <xdr:rowOff>45720</xdr:rowOff>
    </xdr:from>
    <xdr:to>
      <xdr:col>5</xdr:col>
      <xdr:colOff>129540</xdr:colOff>
      <xdr:row>28</xdr:row>
      <xdr:rowOff>137160</xdr:rowOff>
    </xdr:to>
    <xdr:sp macro="" textlink="">
      <xdr:nvSpPr>
        <xdr:cNvPr id="1719" name="Right Arrow 6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>
          <a:spLocks noChangeArrowheads="1"/>
        </xdr:cNvSpPr>
      </xdr:nvSpPr>
      <xdr:spPr bwMode="auto">
        <a:xfrm>
          <a:off x="1501140" y="4091940"/>
          <a:ext cx="213360" cy="91440"/>
        </a:xfrm>
        <a:prstGeom prst="rightArrow">
          <a:avLst>
            <a:gd name="adj1" fmla="val 50000"/>
            <a:gd name="adj2" fmla="val 50005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83820</xdr:colOff>
      <xdr:row>50</xdr:row>
      <xdr:rowOff>76200</xdr:rowOff>
    </xdr:from>
    <xdr:to>
      <xdr:col>11</xdr:col>
      <xdr:colOff>68580</xdr:colOff>
      <xdr:row>50</xdr:row>
      <xdr:rowOff>167640</xdr:rowOff>
    </xdr:to>
    <xdr:sp macro="" textlink="">
      <xdr:nvSpPr>
        <xdr:cNvPr id="1720" name="Right Arrow 7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>
          <a:spLocks noChangeArrowheads="1"/>
        </xdr:cNvSpPr>
      </xdr:nvSpPr>
      <xdr:spPr bwMode="auto">
        <a:xfrm>
          <a:off x="3116580" y="7840980"/>
          <a:ext cx="213360" cy="91440"/>
        </a:xfrm>
        <a:prstGeom prst="rightArrow">
          <a:avLst>
            <a:gd name="adj1" fmla="val 50000"/>
            <a:gd name="adj2" fmla="val 50005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66675</xdr:rowOff>
    </xdr:from>
    <xdr:to>
      <xdr:col>32</xdr:col>
      <xdr:colOff>272639</xdr:colOff>
      <xdr:row>3</xdr:row>
      <xdr:rowOff>49530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39190" y="66675"/>
          <a:ext cx="5217795" cy="363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Wisconsin Department of Transportation                  </a:t>
          </a:r>
        </a:p>
      </xdr:txBody>
    </xdr:sp>
    <xdr:clientData/>
  </xdr:twoCellAnchor>
  <xdr:oneCellAnchor>
    <xdr:from>
      <xdr:col>3</xdr:col>
      <xdr:colOff>264795</xdr:colOff>
      <xdr:row>3</xdr:row>
      <xdr:rowOff>0</xdr:rowOff>
    </xdr:from>
    <xdr:ext cx="2654316" cy="303225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186815" y="381000"/>
          <a:ext cx="2654316" cy="303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Division of Transportation System Development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Northeast Region</a:t>
          </a:r>
        </a:p>
      </xdr:txBody>
    </xdr:sp>
    <xdr:clientData/>
  </xdr:oneCellAnchor>
  <xdr:twoCellAnchor>
    <xdr:from>
      <xdr:col>1</xdr:col>
      <xdr:colOff>30480</xdr:colOff>
      <xdr:row>0</xdr:row>
      <xdr:rowOff>30480</xdr:rowOff>
    </xdr:from>
    <xdr:to>
      <xdr:col>3</xdr:col>
      <xdr:colOff>198120</xdr:colOff>
      <xdr:row>5</xdr:row>
      <xdr:rowOff>129540</xdr:rowOff>
    </xdr:to>
    <xdr:pic>
      <xdr:nvPicPr>
        <xdr:cNvPr id="2496" name="Picture 8" descr="C:\Graphics\Logos\WisDOT logo color.tif">
          <a:extLst>
            <a:ext uri="{FF2B5EF4-FFF2-40B4-BE49-F238E27FC236}">
              <a16:creationId xmlns:a16="http://schemas.microsoft.com/office/drawing/2014/main" id="{00000000-0008-0000-0100-0000C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30480"/>
          <a:ext cx="777240" cy="815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289560</xdr:colOff>
      <xdr:row>2</xdr:row>
      <xdr:rowOff>3586</xdr:rowOff>
    </xdr:from>
    <xdr:to>
      <xdr:col>24</xdr:col>
      <xdr:colOff>0</xdr:colOff>
      <xdr:row>2</xdr:row>
      <xdr:rowOff>3586</xdr:rowOff>
    </xdr:to>
    <xdr:cxnSp macro="">
      <xdr:nvCxnSpPr>
        <xdr:cNvPr id="2497" name="Straight Connector 8">
          <a:extLst>
            <a:ext uri="{FF2B5EF4-FFF2-40B4-BE49-F238E27FC236}">
              <a16:creationId xmlns:a16="http://schemas.microsoft.com/office/drawing/2014/main" id="{00000000-0008-0000-0100-0000C1090000}"/>
            </a:ext>
          </a:extLst>
        </xdr:cNvPr>
        <xdr:cNvCxnSpPr>
          <a:cxnSpLocks noChangeShapeType="1"/>
        </xdr:cNvCxnSpPr>
      </xdr:nvCxnSpPr>
      <xdr:spPr bwMode="auto">
        <a:xfrm>
          <a:off x="1212925" y="344245"/>
          <a:ext cx="5842299" cy="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nnifer.Gibson@dot.wi.gov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quinton.creapeau@dot.wi.gov" TargetMode="External"/><Relationship Id="rId1" Type="http://schemas.openxmlformats.org/officeDocument/2006/relationships/hyperlink" Target="mailto:Jennifer.Gibson@dot.wi.go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ames.Doperalski@wisconsin.gov" TargetMode="External"/><Relationship Id="rId4" Type="http://schemas.openxmlformats.org/officeDocument/2006/relationships/hyperlink" Target="mailto:Jennifer.Gibson@dot.wi.g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roadwaystandards.dot.wi.gov/standards/fdm/24-05-010att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T827"/>
  <sheetViews>
    <sheetView tabSelected="1" topLeftCell="B1" zoomScaleNormal="100" zoomScaleSheetLayoutView="84" workbookViewId="0">
      <selection activeCell="AE13" sqref="AE13"/>
    </sheetView>
  </sheetViews>
  <sheetFormatPr defaultColWidth="9.140625" defaultRowHeight="12.75" x14ac:dyDescent="0.2"/>
  <cols>
    <col min="1" max="1" width="2.5703125" style="8" hidden="1" customWidth="1"/>
    <col min="2" max="2" width="7" style="8" customWidth="1"/>
    <col min="3" max="3" width="1.85546875" style="8" customWidth="1"/>
    <col min="4" max="4" width="6.28515625" style="8" customWidth="1"/>
    <col min="5" max="5" width="3.28515625" style="8" customWidth="1"/>
    <col min="6" max="6" width="3.140625" style="8" customWidth="1"/>
    <col min="7" max="7" width="4.28515625" style="8" customWidth="1"/>
    <col min="8" max="8" width="4.85546875" style="8" customWidth="1"/>
    <col min="9" max="9" width="1.7109375" style="8" customWidth="1"/>
    <col min="10" max="10" width="7.140625" style="8" customWidth="1"/>
    <col min="11" max="11" width="3.28515625" style="8" customWidth="1"/>
    <col min="12" max="12" width="3.85546875" style="8" customWidth="1"/>
    <col min="13" max="13" width="5" style="8" customWidth="1"/>
    <col min="14" max="14" width="6" style="8" customWidth="1"/>
    <col min="15" max="15" width="4.42578125" style="8" customWidth="1"/>
    <col min="16" max="16" width="3.42578125" style="8" customWidth="1"/>
    <col min="17" max="17" width="0.85546875" style="8" customWidth="1"/>
    <col min="18" max="18" width="5" style="8" customWidth="1"/>
    <col min="19" max="19" width="5.42578125" style="8" customWidth="1"/>
    <col min="20" max="20" width="2.85546875" style="8" customWidth="1"/>
    <col min="21" max="21" width="6.85546875" style="8" customWidth="1"/>
    <col min="22" max="22" width="4.28515625" style="8" customWidth="1"/>
    <col min="23" max="23" width="5.7109375" style="8" customWidth="1"/>
    <col min="24" max="24" width="9.85546875" style="3" customWidth="1"/>
    <col min="25" max="205" width="9.140625" style="3"/>
    <col min="206" max="16384" width="9.140625" style="8"/>
  </cols>
  <sheetData>
    <row r="4" spans="1:24" x14ac:dyDescent="0.2">
      <c r="A4" s="33"/>
    </row>
    <row r="5" spans="1:24" ht="13.5" customHeight="1" x14ac:dyDescent="0.2">
      <c r="B5" s="169" t="s">
        <v>21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</row>
    <row r="6" spans="1:24" ht="9.75" customHeight="1" x14ac:dyDescent="0.2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</row>
    <row r="7" spans="1:24" ht="4.5" customHeight="1" x14ac:dyDescent="0.2">
      <c r="B7" s="171" t="s">
        <v>11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</row>
    <row r="8" spans="1:24" x14ac:dyDescent="0.2"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</row>
    <row r="9" spans="1:24" ht="11.25" customHeight="1" thickBot="1" x14ac:dyDescent="0.25">
      <c r="B9" s="173" t="s">
        <v>29</v>
      </c>
      <c r="C9" s="173"/>
      <c r="D9" s="173"/>
      <c r="E9" s="173"/>
      <c r="F9" s="173"/>
      <c r="G9" s="173"/>
      <c r="H9" s="84"/>
      <c r="I9" s="85"/>
      <c r="J9" s="85"/>
      <c r="K9" s="85"/>
      <c r="L9" s="85"/>
      <c r="M9" s="85"/>
      <c r="N9" s="86"/>
      <c r="O9" s="87"/>
      <c r="P9" s="85"/>
      <c r="Q9" s="85"/>
      <c r="R9" s="85"/>
      <c r="S9" s="85"/>
      <c r="T9" s="85"/>
      <c r="U9" s="85"/>
      <c r="V9" s="85"/>
      <c r="W9" s="85"/>
      <c r="X9" s="85"/>
    </row>
    <row r="10" spans="1:24" ht="14.25" customHeight="1" thickTop="1" x14ac:dyDescent="0.25">
      <c r="B10" s="6" t="s">
        <v>81</v>
      </c>
      <c r="E10" s="34"/>
      <c r="G10" s="34"/>
      <c r="H10" s="128" t="s">
        <v>31</v>
      </c>
      <c r="I10" s="129"/>
      <c r="J10" s="129"/>
      <c r="K10" s="129"/>
      <c r="L10" s="129"/>
      <c r="M10" s="130"/>
      <c r="N10" s="88"/>
      <c r="O10" s="89" t="s">
        <v>18</v>
      </c>
      <c r="P10" s="90"/>
      <c r="Q10" s="90"/>
      <c r="R10" s="91"/>
      <c r="S10" s="92"/>
      <c r="T10" s="92"/>
      <c r="U10" s="174" t="s">
        <v>125</v>
      </c>
      <c r="V10" s="174"/>
      <c r="W10" s="174"/>
      <c r="X10" s="174"/>
    </row>
    <row r="11" spans="1:24" ht="15" customHeight="1" x14ac:dyDescent="0.25">
      <c r="B11" s="6" t="s">
        <v>19</v>
      </c>
      <c r="E11" s="7"/>
      <c r="G11" s="7"/>
      <c r="H11" s="131"/>
      <c r="I11" s="132"/>
      <c r="J11" s="132"/>
      <c r="K11" s="132"/>
      <c r="L11" s="132"/>
      <c r="M11" s="133"/>
      <c r="N11" s="85"/>
      <c r="O11" s="93" t="s">
        <v>1</v>
      </c>
      <c r="P11" s="90"/>
      <c r="Q11" s="90"/>
      <c r="R11" s="92"/>
      <c r="S11" s="92"/>
      <c r="T11" s="92"/>
      <c r="U11" s="92"/>
      <c r="V11" s="149" t="s">
        <v>126</v>
      </c>
      <c r="W11" s="149"/>
      <c r="X11" s="149"/>
    </row>
    <row r="12" spans="1:24" ht="15" customHeight="1" x14ac:dyDescent="0.25">
      <c r="B12" s="6" t="s">
        <v>82</v>
      </c>
      <c r="E12" s="7"/>
      <c r="G12" s="6"/>
      <c r="H12" s="134"/>
      <c r="I12" s="135"/>
      <c r="J12" s="135"/>
      <c r="K12" s="135"/>
      <c r="L12" s="135"/>
      <c r="M12" s="136"/>
      <c r="N12" s="94" t="s">
        <v>37</v>
      </c>
      <c r="O12" s="93" t="s">
        <v>13</v>
      </c>
      <c r="P12" s="90"/>
      <c r="Q12" s="90"/>
      <c r="R12" s="92"/>
      <c r="S12" s="174" t="s">
        <v>121</v>
      </c>
      <c r="T12" s="174"/>
      <c r="U12" s="174"/>
      <c r="V12" s="174"/>
      <c r="W12" s="174"/>
      <c r="X12" s="174"/>
    </row>
    <row r="13" spans="1:24" ht="14.25" customHeight="1" x14ac:dyDescent="0.25">
      <c r="B13" s="6" t="s">
        <v>83</v>
      </c>
      <c r="E13" s="7"/>
      <c r="G13" s="7"/>
      <c r="H13" s="95"/>
      <c r="I13" s="85"/>
      <c r="J13" s="85"/>
      <c r="K13" s="85"/>
      <c r="L13" s="85"/>
      <c r="M13" s="85"/>
      <c r="N13" s="96"/>
      <c r="O13" s="174" t="s">
        <v>122</v>
      </c>
      <c r="P13" s="174"/>
      <c r="Q13" s="174"/>
      <c r="R13" s="174"/>
      <c r="S13" s="174"/>
      <c r="T13" s="174"/>
      <c r="U13" s="174"/>
      <c r="V13" s="174"/>
      <c r="W13" s="174"/>
      <c r="X13" s="174"/>
    </row>
    <row r="14" spans="1:24" ht="15" customHeight="1" x14ac:dyDescent="0.25">
      <c r="B14" s="6" t="s">
        <v>84</v>
      </c>
      <c r="E14" s="7"/>
      <c r="G14" s="7"/>
      <c r="H14" s="137" t="s">
        <v>78</v>
      </c>
      <c r="I14" s="138"/>
      <c r="J14" s="138"/>
      <c r="K14" s="138"/>
      <c r="L14" s="138"/>
      <c r="M14" s="139"/>
      <c r="N14" s="85"/>
      <c r="O14" s="93" t="s">
        <v>0</v>
      </c>
      <c r="P14" s="90"/>
      <c r="Q14" s="90"/>
      <c r="R14" s="149" t="s">
        <v>96</v>
      </c>
      <c r="S14" s="149"/>
      <c r="T14" s="149"/>
      <c r="U14" s="149"/>
      <c r="V14" s="149"/>
      <c r="W14" s="149"/>
      <c r="X14" s="149"/>
    </row>
    <row r="15" spans="1:24" ht="15" customHeight="1" x14ac:dyDescent="0.25">
      <c r="B15" s="6" t="s">
        <v>85</v>
      </c>
      <c r="E15" s="7"/>
      <c r="G15" s="7"/>
      <c r="H15" s="140"/>
      <c r="I15" s="141"/>
      <c r="J15" s="141"/>
      <c r="K15" s="141"/>
      <c r="L15" s="141"/>
      <c r="M15" s="142"/>
      <c r="N15" s="85"/>
      <c r="O15" s="89" t="s">
        <v>14</v>
      </c>
      <c r="P15" s="90"/>
      <c r="Q15" s="90"/>
      <c r="R15" s="91"/>
      <c r="S15" s="91"/>
      <c r="T15" s="149" t="s">
        <v>123</v>
      </c>
      <c r="U15" s="149"/>
      <c r="V15" s="149"/>
      <c r="W15" s="149"/>
      <c r="X15" s="149"/>
    </row>
    <row r="16" spans="1:24" ht="15" customHeight="1" x14ac:dyDescent="0.25">
      <c r="B16" s="6"/>
      <c r="E16" s="7"/>
      <c r="G16" s="7"/>
      <c r="H16" s="140"/>
      <c r="I16" s="141"/>
      <c r="J16" s="141"/>
      <c r="K16" s="141"/>
      <c r="L16" s="141"/>
      <c r="M16" s="142"/>
      <c r="N16" s="85"/>
      <c r="O16" s="89" t="s">
        <v>91</v>
      </c>
      <c r="P16" s="90"/>
      <c r="Q16" s="90"/>
      <c r="R16" s="174" t="s">
        <v>124</v>
      </c>
      <c r="S16" s="174"/>
      <c r="T16" s="174"/>
      <c r="U16" s="174"/>
      <c r="V16" s="174"/>
      <c r="W16" s="174"/>
      <c r="X16" s="174"/>
    </row>
    <row r="17" spans="2:47" ht="15" customHeight="1" x14ac:dyDescent="0.25">
      <c r="B17" s="35" t="s">
        <v>86</v>
      </c>
      <c r="E17" s="36"/>
      <c r="G17" s="7"/>
      <c r="H17" s="140"/>
      <c r="I17" s="141"/>
      <c r="J17" s="141"/>
      <c r="K17" s="141"/>
      <c r="L17" s="141"/>
      <c r="M17" s="142"/>
      <c r="N17" s="85"/>
      <c r="O17" s="89" t="s">
        <v>30</v>
      </c>
      <c r="P17" s="90"/>
      <c r="Q17" s="90"/>
      <c r="R17" s="92"/>
      <c r="S17" s="92"/>
      <c r="T17" s="92"/>
      <c r="U17" s="92"/>
      <c r="V17" s="258">
        <v>43812</v>
      </c>
      <c r="W17" s="149"/>
      <c r="X17" s="149"/>
    </row>
    <row r="18" spans="2:47" ht="14.25" customHeight="1" x14ac:dyDescent="0.25">
      <c r="B18" s="48" t="s">
        <v>80</v>
      </c>
      <c r="E18" s="36"/>
      <c r="G18" s="7"/>
      <c r="H18" s="143"/>
      <c r="I18" s="144"/>
      <c r="J18" s="144"/>
      <c r="K18" s="144"/>
      <c r="L18" s="144"/>
      <c r="M18" s="145"/>
      <c r="N18" s="94"/>
      <c r="O18" s="89" t="s">
        <v>64</v>
      </c>
      <c r="P18" s="85"/>
      <c r="Q18" s="97"/>
      <c r="R18" s="97"/>
      <c r="S18" s="97"/>
      <c r="T18" s="97"/>
      <c r="U18" s="97"/>
      <c r="V18" s="150"/>
      <c r="W18" s="150"/>
      <c r="X18" s="150"/>
    </row>
    <row r="19" spans="2:47" ht="9" customHeight="1" x14ac:dyDescent="0.2"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97"/>
      <c r="X19" s="97"/>
    </row>
    <row r="20" spans="2:47" ht="14.25" customHeight="1" x14ac:dyDescent="0.2">
      <c r="B20" s="148" t="s">
        <v>22</v>
      </c>
      <c r="C20" s="148"/>
      <c r="D20" s="148"/>
      <c r="E20" s="148"/>
      <c r="F20" s="148"/>
      <c r="G20" s="148"/>
      <c r="H20" s="172" t="s">
        <v>97</v>
      </c>
      <c r="I20" s="172"/>
      <c r="J20" s="172"/>
      <c r="K20" s="172"/>
      <c r="L20" s="172"/>
      <c r="M20" s="172"/>
      <c r="N20" s="157" t="s">
        <v>99</v>
      </c>
      <c r="O20" s="157"/>
      <c r="P20" s="157"/>
      <c r="Q20" s="157"/>
      <c r="R20" s="157"/>
      <c r="S20" s="157"/>
      <c r="T20" s="151" t="s">
        <v>98</v>
      </c>
      <c r="U20" s="152"/>
      <c r="V20" s="152"/>
      <c r="W20" s="152"/>
      <c r="X20" s="152"/>
    </row>
    <row r="21" spans="2:47" ht="11.25" customHeight="1" x14ac:dyDescent="0.2">
      <c r="B21" s="44"/>
      <c r="C21" s="44"/>
      <c r="D21" s="44"/>
      <c r="E21" s="44"/>
      <c r="F21" s="44"/>
      <c r="G21" s="155" t="s">
        <v>23</v>
      </c>
      <c r="H21" s="155"/>
      <c r="I21" s="155"/>
      <c r="J21" s="155"/>
      <c r="K21" s="155"/>
      <c r="L21" s="155"/>
      <c r="M21" s="155"/>
      <c r="N21" s="156" t="s">
        <v>24</v>
      </c>
      <c r="O21" s="156"/>
      <c r="P21" s="156"/>
      <c r="Q21" s="156"/>
      <c r="R21" s="156"/>
      <c r="S21" s="156"/>
      <c r="T21" s="155" t="s">
        <v>25</v>
      </c>
      <c r="U21" s="155"/>
      <c r="V21" s="155"/>
      <c r="W21" s="155"/>
      <c r="X21" s="155"/>
    </row>
    <row r="22" spans="2:47" ht="14.25" customHeight="1" x14ac:dyDescent="0.2">
      <c r="B22" s="148" t="s">
        <v>63</v>
      </c>
      <c r="C22" s="148"/>
      <c r="D22" s="148"/>
      <c r="E22" s="148"/>
      <c r="F22" s="148"/>
      <c r="G22" s="148"/>
      <c r="H22" s="158" t="s">
        <v>81</v>
      </c>
      <c r="I22" s="158"/>
      <c r="J22" s="158"/>
      <c r="K22" s="158"/>
      <c r="L22" s="158"/>
      <c r="M22" s="158"/>
      <c r="N22" s="154" t="s">
        <v>107</v>
      </c>
      <c r="O22" s="154"/>
      <c r="P22" s="154"/>
      <c r="Q22" s="154"/>
      <c r="R22" s="154"/>
      <c r="S22" s="154"/>
      <c r="T22" s="153" t="s">
        <v>80</v>
      </c>
      <c r="U22" s="154"/>
      <c r="V22" s="154"/>
      <c r="W22" s="154"/>
      <c r="X22" s="154"/>
    </row>
    <row r="23" spans="2:47" ht="11.25" customHeight="1" x14ac:dyDescent="0.2">
      <c r="B23" s="44"/>
      <c r="C23" s="44"/>
      <c r="D23" s="44"/>
      <c r="E23" s="44"/>
      <c r="F23" s="44"/>
      <c r="G23" s="155" t="s">
        <v>23</v>
      </c>
      <c r="H23" s="155"/>
      <c r="I23" s="155"/>
      <c r="J23" s="155"/>
      <c r="K23" s="155"/>
      <c r="L23" s="155"/>
      <c r="M23" s="155"/>
      <c r="N23" s="156" t="s">
        <v>24</v>
      </c>
      <c r="O23" s="156"/>
      <c r="P23" s="156"/>
      <c r="Q23" s="156"/>
      <c r="R23" s="156"/>
      <c r="S23" s="156"/>
      <c r="T23" s="155" t="s">
        <v>25</v>
      </c>
      <c r="U23" s="155"/>
      <c r="V23" s="155"/>
      <c r="W23" s="155"/>
      <c r="X23" s="155"/>
    </row>
    <row r="24" spans="2:47" ht="2.25" customHeight="1" x14ac:dyDescent="0.2">
      <c r="I24" s="35"/>
      <c r="J24" s="35"/>
      <c r="K24" s="35"/>
      <c r="L24" s="35"/>
      <c r="M24" s="35"/>
      <c r="N24" s="38"/>
      <c r="O24" s="38"/>
      <c r="P24" s="38"/>
      <c r="Q24" s="35"/>
      <c r="R24" s="39"/>
      <c r="S24" s="18"/>
      <c r="T24" s="18"/>
      <c r="U24" s="37"/>
      <c r="V24" s="37"/>
      <c r="W24" s="40"/>
      <c r="X24" s="40"/>
    </row>
    <row r="25" spans="2:47" ht="14.25" customHeight="1" x14ac:dyDescent="0.25">
      <c r="B25" s="28" t="s">
        <v>15</v>
      </c>
      <c r="C25" s="1"/>
    </row>
    <row r="26" spans="2:47" ht="8.25" customHeight="1" thickBot="1" x14ac:dyDescent="0.25"/>
    <row r="27" spans="2:47" ht="14.25" customHeight="1" thickBot="1" x14ac:dyDescent="0.3">
      <c r="B27" s="98" t="s">
        <v>10</v>
      </c>
      <c r="C27" s="98"/>
      <c r="D27" s="99"/>
      <c r="G27" s="100" t="s">
        <v>12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97"/>
    </row>
    <row r="28" spans="2:47" ht="3" customHeight="1" thickBot="1" x14ac:dyDescent="0.3">
      <c r="B28" s="101"/>
      <c r="C28" s="101"/>
      <c r="D28" s="85"/>
      <c r="E28" s="85"/>
      <c r="F28" s="102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97"/>
    </row>
    <row r="29" spans="2:47" ht="14.25" customHeight="1" thickBot="1" x14ac:dyDescent="0.3">
      <c r="B29" s="98" t="s">
        <v>3</v>
      </c>
      <c r="C29" s="98"/>
      <c r="D29" s="99" t="s">
        <v>106</v>
      </c>
      <c r="F29" s="85"/>
      <c r="G29" s="100" t="s">
        <v>65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97"/>
    </row>
    <row r="30" spans="2:47" x14ac:dyDescent="0.2">
      <c r="B30" s="85"/>
      <c r="C30" s="85"/>
      <c r="D30" s="85"/>
      <c r="G30" s="85"/>
      <c r="H30" s="115" t="s">
        <v>76</v>
      </c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97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</row>
    <row r="31" spans="2:47" x14ac:dyDescent="0.2">
      <c r="B31" s="85"/>
      <c r="C31" s="85"/>
      <c r="D31" s="85"/>
      <c r="E31" s="103"/>
      <c r="F31" s="85"/>
      <c r="H31" s="115" t="s">
        <v>77</v>
      </c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97"/>
      <c r="Y31" s="108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</row>
    <row r="32" spans="2:47" ht="15" customHeight="1" x14ac:dyDescent="0.25">
      <c r="B32" s="85"/>
      <c r="C32" s="85"/>
      <c r="D32" s="85"/>
      <c r="E32" s="103"/>
      <c r="F32" s="105"/>
      <c r="G32" s="109" t="s">
        <v>66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97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pans="2:47" ht="3.6" customHeight="1" x14ac:dyDescent="0.25">
      <c r="B33" s="85"/>
      <c r="C33" s="85"/>
      <c r="D33" s="104"/>
      <c r="E33" s="102"/>
      <c r="F33" s="10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97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2:47" ht="15" customHeight="1" x14ac:dyDescent="0.2">
      <c r="B34" s="176" t="s">
        <v>28</v>
      </c>
      <c r="C34" s="176"/>
      <c r="D34" s="176"/>
      <c r="E34" s="176"/>
      <c r="F34" s="176"/>
      <c r="G34" s="176"/>
      <c r="H34" s="176"/>
      <c r="I34" s="175" t="s">
        <v>81</v>
      </c>
      <c r="J34" s="175"/>
      <c r="K34" s="175"/>
      <c r="L34" s="175"/>
      <c r="M34" s="175"/>
      <c r="N34" s="175"/>
      <c r="O34" s="175" t="s">
        <v>107</v>
      </c>
      <c r="P34" s="175"/>
      <c r="Q34" s="175"/>
      <c r="R34" s="175"/>
      <c r="S34" s="175"/>
      <c r="T34" s="175"/>
      <c r="U34" s="177" t="s">
        <v>80</v>
      </c>
      <c r="V34" s="178"/>
      <c r="W34" s="178"/>
      <c r="X34" s="178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</row>
    <row r="35" spans="2:47" ht="15" customHeight="1" x14ac:dyDescent="0.2">
      <c r="B35" s="176"/>
      <c r="C35" s="176"/>
      <c r="D35" s="176"/>
      <c r="E35" s="176"/>
      <c r="F35" s="176"/>
      <c r="G35" s="176"/>
      <c r="H35" s="176"/>
      <c r="I35" s="175" t="s">
        <v>108</v>
      </c>
      <c r="J35" s="175"/>
      <c r="K35" s="175"/>
      <c r="L35" s="175"/>
      <c r="M35" s="175"/>
      <c r="N35" s="175"/>
      <c r="O35" s="175" t="s">
        <v>109</v>
      </c>
      <c r="P35" s="175"/>
      <c r="Q35" s="175"/>
      <c r="R35" s="175"/>
      <c r="S35" s="175"/>
      <c r="T35" s="175"/>
      <c r="U35" s="200" t="s">
        <v>110</v>
      </c>
      <c r="V35" s="201"/>
      <c r="W35" s="201"/>
      <c r="X35" s="201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</row>
    <row r="36" spans="2:47" ht="15" customHeight="1" x14ac:dyDescent="0.2">
      <c r="B36" s="176"/>
      <c r="C36" s="176"/>
      <c r="D36" s="176"/>
      <c r="E36" s="176"/>
      <c r="F36" s="176"/>
      <c r="G36" s="176"/>
      <c r="H36" s="176"/>
      <c r="I36" s="198" t="s">
        <v>23</v>
      </c>
      <c r="J36" s="198"/>
      <c r="K36" s="198"/>
      <c r="L36" s="198"/>
      <c r="M36" s="198"/>
      <c r="N36" s="198"/>
      <c r="O36" s="199" t="s">
        <v>24</v>
      </c>
      <c r="P36" s="199"/>
      <c r="Q36" s="199"/>
      <c r="R36" s="199"/>
      <c r="S36" s="199"/>
      <c r="T36" s="199"/>
      <c r="U36" s="198" t="s">
        <v>25</v>
      </c>
      <c r="V36" s="198"/>
      <c r="W36" s="198"/>
      <c r="X36" s="198"/>
    </row>
    <row r="37" spans="2:47" ht="22.15" customHeight="1" x14ac:dyDescent="0.2">
      <c r="B37" s="117"/>
      <c r="C37" s="117"/>
      <c r="D37" s="117"/>
      <c r="E37" s="117"/>
      <c r="F37" s="117"/>
      <c r="G37" s="117"/>
      <c r="H37" s="117"/>
      <c r="I37" s="203" t="s">
        <v>111</v>
      </c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</row>
    <row r="38" spans="2:47" ht="11.25" customHeight="1" x14ac:dyDescent="0.2">
      <c r="B38" s="117"/>
      <c r="C38" s="117"/>
      <c r="D38" s="117"/>
      <c r="E38" s="117"/>
      <c r="F38" s="117"/>
      <c r="G38" s="117"/>
      <c r="H38" s="117"/>
      <c r="I38" s="204" t="s">
        <v>27</v>
      </c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</row>
    <row r="39" spans="2:47" ht="11.45" customHeight="1" x14ac:dyDescent="0.25">
      <c r="B39" s="27"/>
      <c r="C39" s="27"/>
      <c r="D39" s="10"/>
      <c r="E39" s="10"/>
      <c r="F39" s="10"/>
      <c r="G39" s="10"/>
      <c r="H39" s="10"/>
      <c r="I39" s="42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47" ht="26.45" customHeight="1" x14ac:dyDescent="0.25">
      <c r="B40" s="106" t="s">
        <v>32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206" t="s">
        <v>59</v>
      </c>
      <c r="S40" s="207"/>
      <c r="T40" s="207"/>
      <c r="U40" s="207"/>
      <c r="V40" s="207"/>
      <c r="W40" s="207"/>
      <c r="X40" s="208"/>
    </row>
    <row r="41" spans="2:47" ht="26.45" customHeight="1" x14ac:dyDescent="0.2">
      <c r="B41" s="188" t="s">
        <v>120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90"/>
      <c r="Q41" s="66"/>
      <c r="R41" s="197" t="s">
        <v>60</v>
      </c>
      <c r="S41" s="127"/>
      <c r="T41" s="209" t="s">
        <v>61</v>
      </c>
      <c r="U41" s="210"/>
      <c r="V41" s="197" t="s">
        <v>58</v>
      </c>
      <c r="W41" s="127"/>
      <c r="X41" s="49" t="s">
        <v>7</v>
      </c>
    </row>
    <row r="42" spans="2:47" x14ac:dyDescent="0.2">
      <c r="B42" s="191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3"/>
      <c r="Q42" s="66"/>
      <c r="R42" s="127" t="s">
        <v>42</v>
      </c>
      <c r="S42" s="127"/>
      <c r="T42" s="162" t="str">
        <f ca="1">IF(Sheet3!B2&gt;0,Sheet3!B2, "-")</f>
        <v>-</v>
      </c>
      <c r="U42" s="163"/>
      <c r="V42" s="127" t="s">
        <v>42</v>
      </c>
      <c r="W42" s="127"/>
      <c r="X42" s="72" t="str">
        <f ca="1">IF(Sheet3!E2&gt;0,Sheet3!E2,"-")</f>
        <v>-</v>
      </c>
    </row>
    <row r="43" spans="2:47" x14ac:dyDescent="0.2">
      <c r="B43" s="191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3"/>
      <c r="Q43" s="46"/>
      <c r="R43" s="127" t="s">
        <v>54</v>
      </c>
      <c r="S43" s="127"/>
      <c r="T43" s="162" t="str">
        <f ca="1">IF(Sheet3!B3&gt;0,Sheet3!B3, "-")</f>
        <v>-</v>
      </c>
      <c r="U43" s="163"/>
      <c r="V43" s="127" t="s">
        <v>54</v>
      </c>
      <c r="W43" s="127"/>
      <c r="X43" s="72" t="str">
        <f ca="1">IF(Sheet3!E3&gt;0,Sheet3!E3,"-")</f>
        <v>-</v>
      </c>
    </row>
    <row r="44" spans="2:47" x14ac:dyDescent="0.2">
      <c r="B44" s="191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3"/>
      <c r="Q44" s="46"/>
      <c r="R44" s="127" t="s">
        <v>46</v>
      </c>
      <c r="S44" s="127"/>
      <c r="T44" s="162" t="str">
        <f ca="1">IF(Sheet3!B4&gt;0,Sheet3!B4, "-")</f>
        <v>-</v>
      </c>
      <c r="U44" s="163"/>
      <c r="V44" s="127" t="s">
        <v>46</v>
      </c>
      <c r="W44" s="127"/>
      <c r="X44" s="72" t="str">
        <f ca="1">IF(Sheet3!E4&gt;0,Sheet3!E4,"-")</f>
        <v>-</v>
      </c>
    </row>
    <row r="45" spans="2:47" x14ac:dyDescent="0.2">
      <c r="B45" s="191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3"/>
      <c r="Q45" s="46"/>
      <c r="R45" s="127" t="s">
        <v>48</v>
      </c>
      <c r="S45" s="127"/>
      <c r="T45" s="162">
        <f ca="1">IF(Sheet3!B5&gt;0,Sheet3!B5, "-")</f>
        <v>1.3000000000000001E-2</v>
      </c>
      <c r="U45" s="163"/>
      <c r="V45" s="127" t="s">
        <v>48</v>
      </c>
      <c r="W45" s="127"/>
      <c r="X45" s="72">
        <f ca="1">IF(Sheet3!E5&gt;0,Sheet3!E5,"-")</f>
        <v>1.3000000000000001E-2</v>
      </c>
    </row>
    <row r="46" spans="2:47" x14ac:dyDescent="0.2">
      <c r="B46" s="191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3"/>
      <c r="Q46" s="46"/>
      <c r="R46" s="127" t="s">
        <v>40</v>
      </c>
      <c r="S46" s="127"/>
      <c r="T46" s="162" t="str">
        <f ca="1">IF(Sheet3!B6&gt;0,Sheet3!B6, "-")</f>
        <v>-</v>
      </c>
      <c r="U46" s="163"/>
      <c r="V46" s="127" t="s">
        <v>40</v>
      </c>
      <c r="W46" s="127"/>
      <c r="X46" s="72" t="str">
        <f ca="1">IF(Sheet3!E6&gt;0,Sheet3!E6,"-")</f>
        <v>-</v>
      </c>
    </row>
    <row r="47" spans="2:47" x14ac:dyDescent="0.2">
      <c r="B47" s="191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3"/>
      <c r="Q47" s="46"/>
      <c r="R47" s="127" t="s">
        <v>38</v>
      </c>
      <c r="S47" s="127"/>
      <c r="T47" s="162">
        <f ca="1">IF(Sheet3!B7&gt;0,Sheet3!B7, "-")</f>
        <v>2.3E-2</v>
      </c>
      <c r="U47" s="163"/>
      <c r="V47" s="127" t="s">
        <v>38</v>
      </c>
      <c r="W47" s="127"/>
      <c r="X47" s="72" t="str">
        <f ca="1">IF(Sheet3!E7&gt;0,Sheet3!E7,"-")</f>
        <v>-</v>
      </c>
    </row>
    <row r="48" spans="2:47" ht="15.6" customHeight="1" x14ac:dyDescent="0.2">
      <c r="B48" s="194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6"/>
      <c r="Q48" s="46"/>
      <c r="R48" s="127" t="s">
        <v>44</v>
      </c>
      <c r="S48" s="127"/>
      <c r="T48" s="162" t="str">
        <f ca="1">IF(Sheet3!B8&gt;0,Sheet3!B8, "-")</f>
        <v>-</v>
      </c>
      <c r="U48" s="163"/>
      <c r="V48" s="127" t="s">
        <v>44</v>
      </c>
      <c r="W48" s="127"/>
      <c r="X48" s="72" t="str">
        <f ca="1">IF(Sheet3!E8&gt;0,Sheet3!E8,"-")</f>
        <v>-</v>
      </c>
    </row>
    <row r="49" spans="2:228" x14ac:dyDescent="0.2"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46"/>
      <c r="R49" s="127" t="s">
        <v>50</v>
      </c>
      <c r="S49" s="127"/>
      <c r="T49" s="162" t="str">
        <f ca="1">IF(Sheet3!B9&gt;0,Sheet3!B9, "-")</f>
        <v>-</v>
      </c>
      <c r="U49" s="163"/>
      <c r="V49" s="127" t="s">
        <v>50</v>
      </c>
      <c r="W49" s="127"/>
      <c r="X49" s="72">
        <f ca="1">IF(Sheet3!E9&gt;0,Sheet3!E9,"-")</f>
        <v>0.03</v>
      </c>
    </row>
    <row r="50" spans="2:228" ht="14.45" customHeight="1" thickBot="1" x14ac:dyDescent="0.3">
      <c r="B50" s="146" t="s">
        <v>79</v>
      </c>
      <c r="C50" s="146"/>
      <c r="D50" s="146"/>
      <c r="E50" s="146"/>
      <c r="F50" s="146"/>
      <c r="G50" s="146"/>
      <c r="H50" s="112" t="s">
        <v>67</v>
      </c>
      <c r="I50" s="111"/>
      <c r="J50" s="113" t="s">
        <v>106</v>
      </c>
      <c r="K50" s="111"/>
      <c r="L50" s="111"/>
      <c r="M50" s="111"/>
      <c r="N50" s="111"/>
      <c r="O50" s="111"/>
      <c r="P50" s="111"/>
      <c r="Q50" s="29"/>
      <c r="R50" s="127" t="s">
        <v>52</v>
      </c>
      <c r="S50" s="127"/>
      <c r="T50" s="162" t="str">
        <f ca="1">IF(Sheet3!B10&gt;0,Sheet3!B10, "-")</f>
        <v>-</v>
      </c>
      <c r="U50" s="163"/>
      <c r="V50" s="127" t="s">
        <v>52</v>
      </c>
      <c r="W50" s="127"/>
      <c r="X50" s="72" t="str">
        <f ca="1">IF(Sheet3!E10&gt;0,Sheet3!E10,"-")</f>
        <v>-</v>
      </c>
    </row>
    <row r="51" spans="2:228" ht="16.5" thickBot="1" x14ac:dyDescent="0.25">
      <c r="B51" s="146"/>
      <c r="C51" s="146"/>
      <c r="D51" s="146"/>
      <c r="E51" s="146"/>
      <c r="F51" s="146"/>
      <c r="G51" s="146"/>
      <c r="H51" s="112" t="s">
        <v>68</v>
      </c>
      <c r="I51" s="111"/>
      <c r="J51" s="116"/>
      <c r="K51" s="111"/>
      <c r="L51" s="111"/>
      <c r="M51" s="159" t="s">
        <v>75</v>
      </c>
      <c r="N51" s="159"/>
      <c r="O51" s="159"/>
      <c r="P51" s="159"/>
      <c r="R51" s="127" t="s">
        <v>43</v>
      </c>
      <c r="S51" s="127"/>
      <c r="T51" s="162" t="str">
        <f ca="1">IF(Sheet3!B11&gt;0,Sheet3!B11, "-")</f>
        <v>-</v>
      </c>
      <c r="U51" s="163"/>
      <c r="V51" s="202" t="s">
        <v>8</v>
      </c>
      <c r="W51" s="202"/>
      <c r="X51" s="73">
        <f ca="1">SUM(X42:X50)</f>
        <v>4.2999999999999997E-2</v>
      </c>
      <c r="Z51"/>
    </row>
    <row r="52" spans="2:228" x14ac:dyDescent="0.2">
      <c r="B52" s="147"/>
      <c r="C52" s="147"/>
      <c r="D52" s="147"/>
      <c r="E52" s="147"/>
      <c r="F52" s="147"/>
      <c r="G52" s="147"/>
      <c r="I52" s="111"/>
      <c r="K52" s="111"/>
      <c r="L52" s="111"/>
      <c r="M52" s="160"/>
      <c r="N52" s="160"/>
      <c r="O52" s="160"/>
      <c r="P52" s="160"/>
      <c r="Q52" s="65"/>
      <c r="R52" s="127" t="s">
        <v>47</v>
      </c>
      <c r="S52" s="127"/>
      <c r="T52" s="162" t="str">
        <f ca="1">IF(Sheet3!B12&gt;0,Sheet3!B12, "-")</f>
        <v>-</v>
      </c>
      <c r="U52" s="163"/>
      <c r="V52" s="165"/>
      <c r="W52" s="165"/>
      <c r="X52" s="63"/>
    </row>
    <row r="53" spans="2:228" x14ac:dyDescent="0.2">
      <c r="B53" s="179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1"/>
      <c r="Q53" s="67"/>
      <c r="R53" s="127" t="s">
        <v>49</v>
      </c>
      <c r="S53" s="127"/>
      <c r="T53" s="162" t="str">
        <f ca="1">IF(Sheet3!B13&gt;0,Sheet3!B13, "-")</f>
        <v>-</v>
      </c>
      <c r="U53" s="163"/>
      <c r="V53" s="165"/>
      <c r="W53" s="165"/>
      <c r="X53" s="63"/>
    </row>
    <row r="54" spans="2:228" x14ac:dyDescent="0.2">
      <c r="B54" s="182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4"/>
      <c r="Q54" s="67"/>
      <c r="R54" s="127" t="s">
        <v>41</v>
      </c>
      <c r="S54" s="127"/>
      <c r="T54" s="162" t="str">
        <f ca="1">IF(Sheet3!B14&gt;0,Sheet3!B14, "-")</f>
        <v>-</v>
      </c>
      <c r="U54" s="163"/>
      <c r="V54" s="165"/>
      <c r="W54" s="165"/>
      <c r="X54" s="69"/>
    </row>
    <row r="55" spans="2:228" x14ac:dyDescent="0.2">
      <c r="B55" s="182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4"/>
      <c r="Q55" s="67"/>
      <c r="R55" s="127" t="s">
        <v>39</v>
      </c>
      <c r="S55" s="127"/>
      <c r="T55" s="162" t="str">
        <f ca="1">IF(Sheet3!B15&gt;0,Sheet3!B15, "-")</f>
        <v>-</v>
      </c>
      <c r="U55" s="163"/>
      <c r="V55" s="165"/>
      <c r="W55" s="165"/>
      <c r="X55" s="69"/>
    </row>
    <row r="56" spans="2:228" x14ac:dyDescent="0.2">
      <c r="B56" s="182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4"/>
      <c r="Q56" s="67"/>
      <c r="R56" s="127" t="s">
        <v>45</v>
      </c>
      <c r="S56" s="127"/>
      <c r="T56" s="162" t="str">
        <f ca="1">IF(Sheet3!B16&gt;0,Sheet3!B16, "-")</f>
        <v>-</v>
      </c>
      <c r="U56" s="163"/>
      <c r="V56" s="165"/>
      <c r="W56" s="165"/>
      <c r="X56" s="69"/>
    </row>
    <row r="57" spans="2:228" ht="13.9" customHeight="1" x14ac:dyDescent="0.2">
      <c r="B57" s="182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4"/>
      <c r="Q57" s="68"/>
      <c r="R57" s="127" t="s">
        <v>51</v>
      </c>
      <c r="S57" s="127"/>
      <c r="T57" s="162" t="str">
        <f ca="1">IF(Sheet3!B17&gt;0,Sheet3!B17, "-")</f>
        <v>-</v>
      </c>
      <c r="U57" s="163"/>
      <c r="V57" s="165"/>
      <c r="W57" s="165"/>
      <c r="X57" s="69"/>
    </row>
    <row r="58" spans="2:228" ht="13.9" customHeight="1" x14ac:dyDescent="0.2">
      <c r="B58" s="182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4"/>
      <c r="Q58" s="68"/>
      <c r="R58" s="127" t="s">
        <v>53</v>
      </c>
      <c r="S58" s="127"/>
      <c r="T58" s="162" t="str">
        <f ca="1">IF(Sheet3!B18&gt;0,Sheet3!B18, "-")</f>
        <v>-</v>
      </c>
      <c r="U58" s="163"/>
      <c r="V58" s="165"/>
      <c r="W58" s="165"/>
      <c r="X58" s="69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</row>
    <row r="59" spans="2:228" ht="15.75" customHeight="1" x14ac:dyDescent="0.2">
      <c r="B59" s="182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4"/>
      <c r="Q59" s="71"/>
      <c r="R59" s="164" t="s">
        <v>8</v>
      </c>
      <c r="S59" s="164"/>
      <c r="T59" s="166">
        <v>0.03</v>
      </c>
      <c r="U59" s="167"/>
      <c r="V59" s="40"/>
      <c r="W59" s="40"/>
      <c r="X59" s="64"/>
    </row>
    <row r="60" spans="2:228" ht="11.45" customHeight="1" x14ac:dyDescent="0.2">
      <c r="B60" s="185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7"/>
      <c r="V60" s="5"/>
    </row>
    <row r="61" spans="2:228" ht="12" customHeight="1" x14ac:dyDescent="0.2"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5"/>
    </row>
    <row r="62" spans="2:228" ht="12" customHeight="1" x14ac:dyDescent="0.2">
      <c r="B62" s="161" t="s">
        <v>90</v>
      </c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" t="s">
        <v>89</v>
      </c>
      <c r="W62" s="121"/>
    </row>
    <row r="63" spans="2:228" ht="19.5" customHeight="1" x14ac:dyDescent="0.2">
      <c r="B63" s="11"/>
      <c r="C63" s="11"/>
      <c r="D63" s="11"/>
      <c r="E63" s="11"/>
      <c r="F63" s="11"/>
      <c r="G63" s="11"/>
      <c r="H63" s="11"/>
      <c r="I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2:228" ht="24" customHeight="1" x14ac:dyDescent="0.2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2:23" ht="8.25" customHeight="1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s="3" customFormat="1" x14ac:dyDescent="0.2"/>
    <row r="80" spans="2:23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</sheetData>
  <mergeCells count="104">
    <mergeCell ref="R16:X16"/>
    <mergeCell ref="I35:N35"/>
    <mergeCell ref="O35:T35"/>
    <mergeCell ref="U35:X35"/>
    <mergeCell ref="V50:W50"/>
    <mergeCell ref="V51:W51"/>
    <mergeCell ref="V52:W52"/>
    <mergeCell ref="V53:W53"/>
    <mergeCell ref="T50:U50"/>
    <mergeCell ref="I34:N34"/>
    <mergeCell ref="I37:X37"/>
    <mergeCell ref="I38:X38"/>
    <mergeCell ref="T45:U45"/>
    <mergeCell ref="V45:W45"/>
    <mergeCell ref="T43:U43"/>
    <mergeCell ref="R40:X40"/>
    <mergeCell ref="T46:U46"/>
    <mergeCell ref="T47:U47"/>
    <mergeCell ref="T48:U48"/>
    <mergeCell ref="R44:S44"/>
    <mergeCell ref="T41:U41"/>
    <mergeCell ref="T42:U42"/>
    <mergeCell ref="V47:W47"/>
    <mergeCell ref="R52:S52"/>
    <mergeCell ref="R51:S51"/>
    <mergeCell ref="V46:W46"/>
    <mergeCell ref="V41:W41"/>
    <mergeCell ref="V42:W42"/>
    <mergeCell ref="I36:N36"/>
    <mergeCell ref="R41:S41"/>
    <mergeCell ref="R42:S42"/>
    <mergeCell ref="O36:T36"/>
    <mergeCell ref="U36:X36"/>
    <mergeCell ref="T44:U44"/>
    <mergeCell ref="B49:P49"/>
    <mergeCell ref="T52:U52"/>
    <mergeCell ref="B5:X6"/>
    <mergeCell ref="B7:X8"/>
    <mergeCell ref="H20:M20"/>
    <mergeCell ref="G21:M21"/>
    <mergeCell ref="B9:G9"/>
    <mergeCell ref="U10:X10"/>
    <mergeCell ref="N21:S21"/>
    <mergeCell ref="T15:X15"/>
    <mergeCell ref="O34:T34"/>
    <mergeCell ref="B34:H36"/>
    <mergeCell ref="S12:X12"/>
    <mergeCell ref="O13:X13"/>
    <mergeCell ref="R14:X14"/>
    <mergeCell ref="R45:S45"/>
    <mergeCell ref="U34:X34"/>
    <mergeCell ref="R48:S48"/>
    <mergeCell ref="R43:S43"/>
    <mergeCell ref="V43:W43"/>
    <mergeCell ref="V44:W44"/>
    <mergeCell ref="T49:U49"/>
    <mergeCell ref="B41:P48"/>
    <mergeCell ref="V48:W48"/>
    <mergeCell ref="B61:W61"/>
    <mergeCell ref="B62:U62"/>
    <mergeCell ref="T54:U54"/>
    <mergeCell ref="R59:S59"/>
    <mergeCell ref="V56:W56"/>
    <mergeCell ref="R54:S54"/>
    <mergeCell ref="T53:U53"/>
    <mergeCell ref="V54:W54"/>
    <mergeCell ref="R53:S53"/>
    <mergeCell ref="T57:U57"/>
    <mergeCell ref="T55:U55"/>
    <mergeCell ref="R55:S55"/>
    <mergeCell ref="R56:S56"/>
    <mergeCell ref="R57:S57"/>
    <mergeCell ref="V55:W55"/>
    <mergeCell ref="T59:U59"/>
    <mergeCell ref="V58:W58"/>
    <mergeCell ref="B53:P60"/>
    <mergeCell ref="R58:S58"/>
    <mergeCell ref="T58:U58"/>
    <mergeCell ref="T56:U56"/>
    <mergeCell ref="V57:W57"/>
    <mergeCell ref="V49:W49"/>
    <mergeCell ref="H10:M12"/>
    <mergeCell ref="H14:M18"/>
    <mergeCell ref="B50:G52"/>
    <mergeCell ref="B22:G22"/>
    <mergeCell ref="V11:X11"/>
    <mergeCell ref="V17:X17"/>
    <mergeCell ref="V18:X18"/>
    <mergeCell ref="T20:X20"/>
    <mergeCell ref="T22:X22"/>
    <mergeCell ref="G23:M23"/>
    <mergeCell ref="N23:S23"/>
    <mergeCell ref="B20:G20"/>
    <mergeCell ref="T21:X21"/>
    <mergeCell ref="N20:S20"/>
    <mergeCell ref="H22:M22"/>
    <mergeCell ref="N22:S22"/>
    <mergeCell ref="T23:X23"/>
    <mergeCell ref="R50:S50"/>
    <mergeCell ref="R46:S46"/>
    <mergeCell ref="R47:S47"/>
    <mergeCell ref="R49:S49"/>
    <mergeCell ref="M51:P52"/>
    <mergeCell ref="T51:U51"/>
  </mergeCells>
  <phoneticPr fontId="0" type="noConversion"/>
  <hyperlinks>
    <hyperlink ref="B18" r:id="rId1" xr:uid="{00000000-0004-0000-0000-000000000000}"/>
    <hyperlink ref="T20" r:id="rId2" xr:uid="{00000000-0004-0000-0000-000001000000}"/>
    <hyperlink ref="T22" r:id="rId3" xr:uid="{00000000-0004-0000-0000-000002000000}"/>
    <hyperlink ref="U34" r:id="rId4" xr:uid="{00000000-0004-0000-0000-000003000000}"/>
    <hyperlink ref="U35" r:id="rId5" xr:uid="{00000000-0004-0000-0000-000004000000}"/>
  </hyperlinks>
  <printOptions horizontalCentered="1"/>
  <pageMargins left="0.25" right="0.28999999999999998" top="0.25" bottom="0.25" header="0.5" footer="0.3"/>
  <pageSetup orientation="portrait" r:id="rId6"/>
  <headerFooter alignWithMargins="0">
    <oddFooter xml:space="preserve">&amp;R
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T808"/>
  <sheetViews>
    <sheetView showGridLines="0" topLeftCell="C14" zoomScale="115" zoomScaleNormal="115" workbookViewId="0">
      <selection activeCell="AB34" sqref="AB34"/>
    </sheetView>
  </sheetViews>
  <sheetFormatPr defaultColWidth="9.140625" defaultRowHeight="12.75" x14ac:dyDescent="0.2"/>
  <cols>
    <col min="1" max="1" width="4.5703125" style="8" customWidth="1"/>
    <col min="2" max="2" width="7" style="8" customWidth="1"/>
    <col min="3" max="3" width="1.7109375" style="8" customWidth="1"/>
    <col min="4" max="4" width="4.7109375" style="8" customWidth="1"/>
    <col min="5" max="5" width="2.7109375" style="8" customWidth="1"/>
    <col min="6" max="6" width="1.7109375" style="8" customWidth="1"/>
    <col min="7" max="7" width="2.7109375" style="8" customWidth="1"/>
    <col min="8" max="8" width="4.85546875" style="8" customWidth="1"/>
    <col min="9" max="9" width="1.7109375" style="8" customWidth="1"/>
    <col min="10" max="10" width="7.140625" style="8" customWidth="1"/>
    <col min="11" max="11" width="2.7109375" style="8" customWidth="1"/>
    <col min="12" max="12" width="6.7109375" style="8" customWidth="1"/>
    <col min="13" max="13" width="4.7109375" style="8" customWidth="1"/>
    <col min="14" max="14" width="3.7109375" style="8" customWidth="1"/>
    <col min="15" max="15" width="4.42578125" style="8" customWidth="1"/>
    <col min="16" max="16" width="3.42578125" style="8" customWidth="1"/>
    <col min="17" max="17" width="0.85546875" style="8" customWidth="1"/>
    <col min="18" max="18" width="5" style="8" customWidth="1"/>
    <col min="19" max="19" width="5.42578125" style="8" customWidth="1"/>
    <col min="20" max="20" width="2.85546875" style="8" customWidth="1"/>
    <col min="21" max="21" width="5.7109375" style="8" customWidth="1"/>
    <col min="22" max="22" width="3.5703125" style="8" customWidth="1"/>
    <col min="23" max="23" width="5.7109375" style="8" customWidth="1"/>
    <col min="24" max="24" width="8.7109375" style="3" customWidth="1"/>
    <col min="25" max="205" width="9.140625" style="3"/>
    <col min="206" max="16384" width="9.140625" style="8"/>
  </cols>
  <sheetData>
    <row r="2" spans="1:24" x14ac:dyDescent="0.2">
      <c r="Q2" s="114" t="s">
        <v>71</v>
      </c>
      <c r="U2" s="227" t="s">
        <v>112</v>
      </c>
      <c r="V2" s="227"/>
      <c r="W2" s="227"/>
      <c r="X2" s="227"/>
    </row>
    <row r="3" spans="1:24" ht="3.6" customHeight="1" x14ac:dyDescent="0.2">
      <c r="V3" s="3"/>
      <c r="W3" s="3"/>
    </row>
    <row r="5" spans="1:24" x14ac:dyDescent="0.2">
      <c r="A5" s="33"/>
    </row>
    <row r="6" spans="1:24" ht="13.5" customHeight="1" x14ac:dyDescent="0.2">
      <c r="B6" s="169" t="s">
        <v>57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</row>
    <row r="7" spans="1:24" ht="9.75" customHeight="1" x14ac:dyDescent="0.2"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</row>
    <row r="8" spans="1:24" ht="4.5" customHeight="1" x14ac:dyDescent="0.2">
      <c r="B8" s="171" t="s">
        <v>56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</row>
    <row r="9" spans="1:24" x14ac:dyDescent="0.2"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</row>
    <row r="10" spans="1:24" ht="14.25" customHeight="1" x14ac:dyDescent="0.2">
      <c r="B10" s="48"/>
      <c r="E10" s="36"/>
      <c r="G10" s="7"/>
      <c r="H10" s="7"/>
      <c r="I10" s="62"/>
      <c r="J10" s="62"/>
      <c r="K10" s="62"/>
      <c r="L10" s="62"/>
      <c r="M10" s="62"/>
      <c r="N10" s="4"/>
      <c r="O10" s="4"/>
      <c r="Q10" s="3"/>
      <c r="R10" s="3"/>
      <c r="S10" s="3"/>
      <c r="T10" s="3"/>
      <c r="U10" s="3"/>
      <c r="V10" s="3"/>
      <c r="W10" s="3"/>
    </row>
    <row r="11" spans="1:24" ht="13.5" customHeight="1" x14ac:dyDescent="0.25">
      <c r="B11" s="27" t="s">
        <v>55</v>
      </c>
      <c r="C11" s="27"/>
      <c r="D11" s="10"/>
      <c r="E11" s="10"/>
      <c r="F11" s="10"/>
      <c r="G11" s="10"/>
      <c r="H11" s="10"/>
      <c r="I11" s="42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x14ac:dyDescent="0.2">
      <c r="B12" s="228" t="s">
        <v>17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</row>
    <row r="13" spans="1:24" x14ac:dyDescent="0.2">
      <c r="C13" s="66" t="s">
        <v>70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spans="1:24" x14ac:dyDescent="0.2">
      <c r="B14" s="228" t="s">
        <v>20</v>
      </c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</row>
    <row r="15" spans="1:24" x14ac:dyDescent="0.2">
      <c r="B15" s="46" t="s">
        <v>69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P15" s="46"/>
      <c r="Q15" s="46"/>
      <c r="R15" s="46"/>
      <c r="S15" s="46"/>
      <c r="T15" s="46"/>
      <c r="U15" s="3"/>
      <c r="V15" s="3"/>
      <c r="W15" s="41"/>
      <c r="X15" s="41"/>
    </row>
    <row r="16" spans="1:24" x14ac:dyDescent="0.2">
      <c r="B16" s="46"/>
      <c r="C16" s="110" t="s">
        <v>62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110"/>
      <c r="P16" s="46"/>
      <c r="Q16" s="46"/>
      <c r="R16" s="46"/>
      <c r="S16" s="46"/>
      <c r="T16" s="46"/>
      <c r="U16" s="3"/>
      <c r="V16" s="3"/>
      <c r="W16" s="41"/>
      <c r="X16" s="41"/>
    </row>
    <row r="17" spans="2:205" ht="16.5" thickBot="1" x14ac:dyDescent="0.3">
      <c r="B17" s="122" t="s">
        <v>87</v>
      </c>
      <c r="C17" s="29"/>
      <c r="D17" s="29"/>
      <c r="E17" s="29"/>
      <c r="F17" s="29"/>
      <c r="G17" s="29"/>
      <c r="H17" s="29"/>
      <c r="I17" s="47"/>
      <c r="J17" s="47"/>
      <c r="K17" s="30"/>
      <c r="L17" s="30"/>
      <c r="M17" s="30"/>
      <c r="N17" s="46"/>
      <c r="O17" s="46"/>
      <c r="P17" s="46"/>
      <c r="Q17" s="46"/>
      <c r="R17" s="46"/>
      <c r="S17" s="46"/>
      <c r="T17" s="46"/>
      <c r="U17" s="3"/>
      <c r="V17" s="3"/>
      <c r="W17" s="41"/>
      <c r="X17" s="41"/>
    </row>
    <row r="18" spans="2:205" ht="12" hidden="1" customHeight="1" x14ac:dyDescent="0.2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"/>
      <c r="V18" s="3"/>
      <c r="W18" s="41"/>
      <c r="X18" s="41"/>
    </row>
    <row r="19" spans="2:205" ht="13.5" hidden="1" thickBot="1" x14ac:dyDescent="0.25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"/>
      <c r="V19" s="3"/>
      <c r="W19" s="41"/>
      <c r="X19" s="41"/>
    </row>
    <row r="20" spans="2:205" ht="13.15" customHeight="1" x14ac:dyDescent="0.25">
      <c r="C20" s="8" t="s">
        <v>88</v>
      </c>
      <c r="N20" s="29"/>
      <c r="O20" s="29"/>
      <c r="P20" s="29"/>
      <c r="Q20" s="29"/>
      <c r="R20" s="22"/>
      <c r="S20" s="22"/>
      <c r="T20" s="229" t="s">
        <v>74</v>
      </c>
      <c r="U20" s="230"/>
      <c r="V20" s="230"/>
      <c r="W20" s="230"/>
      <c r="X20" s="231"/>
    </row>
    <row r="21" spans="2:205" x14ac:dyDescent="0.2">
      <c r="S21" s="32"/>
      <c r="T21" s="232"/>
      <c r="U21" s="233"/>
      <c r="V21" s="233"/>
      <c r="W21" s="233"/>
      <c r="X21" s="234"/>
    </row>
    <row r="22" spans="2:205" ht="25.5" customHeight="1" x14ac:dyDescent="0.2">
      <c r="B22" s="12" t="s">
        <v>33</v>
      </c>
      <c r="C22" s="235" t="s">
        <v>34</v>
      </c>
      <c r="D22" s="236"/>
      <c r="E22" s="236"/>
      <c r="F22" s="236"/>
      <c r="G22" s="237" t="s">
        <v>36</v>
      </c>
      <c r="H22" s="238"/>
      <c r="I22" s="238"/>
      <c r="J22" s="238"/>
      <c r="K22" s="239"/>
      <c r="L22" s="237" t="s">
        <v>35</v>
      </c>
      <c r="M22" s="240"/>
      <c r="N22" s="241"/>
      <c r="O22" s="242" t="s">
        <v>4</v>
      </c>
      <c r="P22" s="242"/>
      <c r="Q22" s="242"/>
      <c r="R22" s="243" t="s">
        <v>5</v>
      </c>
      <c r="S22" s="244"/>
      <c r="T22" s="245" t="s">
        <v>26</v>
      </c>
      <c r="U22" s="246"/>
      <c r="V22" s="247" t="s">
        <v>6</v>
      </c>
      <c r="W22" s="248"/>
      <c r="X22" s="45" t="s">
        <v>7</v>
      </c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</row>
    <row r="23" spans="2:205" ht="28.15" customHeight="1" x14ac:dyDescent="0.25">
      <c r="B23" s="118"/>
      <c r="C23" s="211" t="s">
        <v>93</v>
      </c>
      <c r="D23" s="212"/>
      <c r="E23" s="212"/>
      <c r="F23" s="213"/>
      <c r="G23" s="211" t="s">
        <v>101</v>
      </c>
      <c r="H23" s="212"/>
      <c r="I23" s="212"/>
      <c r="J23" s="212"/>
      <c r="K23" s="213"/>
      <c r="L23" s="253" t="s">
        <v>102</v>
      </c>
      <c r="M23" s="254"/>
      <c r="N23" s="255"/>
      <c r="O23" s="218" t="s">
        <v>48</v>
      </c>
      <c r="P23" s="219"/>
      <c r="Q23" s="220"/>
      <c r="R23" s="216">
        <v>6.0000000000000001E-3</v>
      </c>
      <c r="S23" s="217"/>
      <c r="T23" s="214">
        <v>1</v>
      </c>
      <c r="U23" s="127"/>
      <c r="V23" s="215" t="s">
        <v>48</v>
      </c>
      <c r="W23" s="210"/>
      <c r="X23" s="119">
        <f t="shared" ref="X23:X34" si="0">ROUND(R23*T23,3)</f>
        <v>6.0000000000000001E-3</v>
      </c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</row>
    <row r="24" spans="2:205" ht="28.15" customHeight="1" x14ac:dyDescent="0.25">
      <c r="B24" s="118"/>
      <c r="C24" s="211" t="s">
        <v>94</v>
      </c>
      <c r="D24" s="212"/>
      <c r="E24" s="212"/>
      <c r="F24" s="213"/>
      <c r="G24" s="211" t="s">
        <v>100</v>
      </c>
      <c r="H24" s="212"/>
      <c r="I24" s="212"/>
      <c r="J24" s="212"/>
      <c r="K24" s="213"/>
      <c r="L24" s="253" t="s">
        <v>103</v>
      </c>
      <c r="M24" s="256"/>
      <c r="N24" s="257"/>
      <c r="O24" s="218" t="s">
        <v>38</v>
      </c>
      <c r="P24" s="219"/>
      <c r="Q24" s="220"/>
      <c r="R24" s="216">
        <v>2.3E-2</v>
      </c>
      <c r="S24" s="217"/>
      <c r="T24" s="214">
        <v>1.3</v>
      </c>
      <c r="U24" s="127"/>
      <c r="V24" s="215" t="s">
        <v>50</v>
      </c>
      <c r="W24" s="210"/>
      <c r="X24" s="119">
        <f t="shared" si="0"/>
        <v>0.03</v>
      </c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</row>
    <row r="25" spans="2:205" ht="28.15" customHeight="1" x14ac:dyDescent="0.25">
      <c r="B25" s="118"/>
      <c r="C25" s="211" t="s">
        <v>95</v>
      </c>
      <c r="D25" s="212"/>
      <c r="E25" s="212"/>
      <c r="F25" s="213"/>
      <c r="G25" s="211" t="s">
        <v>92</v>
      </c>
      <c r="H25" s="212"/>
      <c r="I25" s="212"/>
      <c r="J25" s="212"/>
      <c r="K25" s="213"/>
      <c r="L25" s="253" t="s">
        <v>104</v>
      </c>
      <c r="M25" s="256"/>
      <c r="N25" s="257"/>
      <c r="O25" s="218" t="s">
        <v>48</v>
      </c>
      <c r="P25" s="219"/>
      <c r="Q25" s="220"/>
      <c r="R25" s="216">
        <v>7.0000000000000001E-3</v>
      </c>
      <c r="S25" s="217"/>
      <c r="T25" s="214">
        <v>1</v>
      </c>
      <c r="U25" s="127"/>
      <c r="V25" s="215" t="s">
        <v>48</v>
      </c>
      <c r="W25" s="210"/>
      <c r="X25" s="119">
        <f t="shared" si="0"/>
        <v>7.0000000000000001E-3</v>
      </c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2:205" ht="25.15" customHeight="1" x14ac:dyDescent="0.25">
      <c r="B26" s="118"/>
      <c r="C26" s="211"/>
      <c r="D26" s="212"/>
      <c r="E26" s="212"/>
      <c r="F26" s="213"/>
      <c r="G26" s="211"/>
      <c r="H26" s="212"/>
      <c r="I26" s="212"/>
      <c r="J26" s="212"/>
      <c r="K26" s="213"/>
      <c r="L26" s="249"/>
      <c r="M26" s="250"/>
      <c r="N26" s="251"/>
      <c r="O26" s="218"/>
      <c r="P26" s="219"/>
      <c r="Q26" s="220"/>
      <c r="R26" s="216"/>
      <c r="S26" s="217"/>
      <c r="T26" s="214"/>
      <c r="U26" s="127"/>
      <c r="V26" s="215"/>
      <c r="W26" s="210"/>
      <c r="X26" s="119">
        <f t="shared" si="0"/>
        <v>0</v>
      </c>
      <c r="Y26" s="120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2:205" ht="15" customHeight="1" x14ac:dyDescent="0.25">
      <c r="B27" s="118"/>
      <c r="C27" s="211"/>
      <c r="D27" s="212"/>
      <c r="E27" s="212"/>
      <c r="F27" s="213"/>
      <c r="G27" s="211"/>
      <c r="H27" s="212"/>
      <c r="I27" s="212"/>
      <c r="J27" s="212"/>
      <c r="K27" s="213"/>
      <c r="L27" s="249"/>
      <c r="M27" s="250"/>
      <c r="N27" s="251"/>
      <c r="O27" s="218"/>
      <c r="P27" s="219"/>
      <c r="Q27" s="220"/>
      <c r="R27" s="216"/>
      <c r="S27" s="217"/>
      <c r="T27" s="214"/>
      <c r="U27" s="127"/>
      <c r="V27" s="215"/>
      <c r="W27" s="210"/>
      <c r="X27" s="119">
        <f t="shared" si="0"/>
        <v>0</v>
      </c>
      <c r="Y27" s="120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2:205" ht="15" customHeight="1" x14ac:dyDescent="0.25">
      <c r="B28" s="118"/>
      <c r="C28" s="211"/>
      <c r="D28" s="212"/>
      <c r="E28" s="212"/>
      <c r="F28" s="213"/>
      <c r="G28" s="211"/>
      <c r="H28" s="212"/>
      <c r="I28" s="212"/>
      <c r="J28" s="212"/>
      <c r="K28" s="213"/>
      <c r="L28" s="249"/>
      <c r="M28" s="250"/>
      <c r="N28" s="251"/>
      <c r="O28" s="218"/>
      <c r="P28" s="219"/>
      <c r="Q28" s="220"/>
      <c r="R28" s="216"/>
      <c r="S28" s="217"/>
      <c r="T28" s="214"/>
      <c r="U28" s="127"/>
      <c r="V28" s="215"/>
      <c r="W28" s="210"/>
      <c r="X28" s="119">
        <f t="shared" si="0"/>
        <v>0</v>
      </c>
      <c r="Y28" s="120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2:205" ht="15" customHeight="1" x14ac:dyDescent="0.25">
      <c r="B29" s="118"/>
      <c r="C29" s="211"/>
      <c r="D29" s="212"/>
      <c r="E29" s="212"/>
      <c r="F29" s="213"/>
      <c r="G29" s="211"/>
      <c r="H29" s="212"/>
      <c r="I29" s="212"/>
      <c r="J29" s="212"/>
      <c r="K29" s="213"/>
      <c r="L29" s="211"/>
      <c r="M29" s="212"/>
      <c r="N29" s="213"/>
      <c r="O29" s="218"/>
      <c r="P29" s="219"/>
      <c r="Q29" s="220"/>
      <c r="R29" s="216"/>
      <c r="S29" s="217"/>
      <c r="T29" s="214"/>
      <c r="U29" s="127"/>
      <c r="V29" s="215"/>
      <c r="W29" s="210"/>
      <c r="X29" s="119">
        <f t="shared" si="0"/>
        <v>0</v>
      </c>
      <c r="Y29" s="120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2:205" ht="15" customHeight="1" x14ac:dyDescent="0.25">
      <c r="B30" s="118"/>
      <c r="C30" s="211"/>
      <c r="D30" s="212"/>
      <c r="E30" s="212"/>
      <c r="F30" s="213"/>
      <c r="G30" s="211"/>
      <c r="H30" s="212"/>
      <c r="I30" s="212"/>
      <c r="J30" s="212"/>
      <c r="K30" s="213"/>
      <c r="L30" s="211"/>
      <c r="M30" s="212"/>
      <c r="N30" s="213"/>
      <c r="O30" s="218"/>
      <c r="P30" s="219"/>
      <c r="Q30" s="220"/>
      <c r="R30" s="216"/>
      <c r="S30" s="217"/>
      <c r="T30" s="214"/>
      <c r="U30" s="127"/>
      <c r="V30" s="215"/>
      <c r="W30" s="210"/>
      <c r="X30" s="119">
        <f t="shared" si="0"/>
        <v>0</v>
      </c>
      <c r="Y30" s="12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205" ht="15" customHeight="1" x14ac:dyDescent="0.25">
      <c r="B31" s="118"/>
      <c r="C31" s="211"/>
      <c r="D31" s="212"/>
      <c r="E31" s="212"/>
      <c r="F31" s="213"/>
      <c r="G31" s="211"/>
      <c r="H31" s="212"/>
      <c r="I31" s="212"/>
      <c r="J31" s="212"/>
      <c r="K31" s="213"/>
      <c r="L31" s="211"/>
      <c r="M31" s="212"/>
      <c r="N31" s="213"/>
      <c r="O31" s="218"/>
      <c r="P31" s="219"/>
      <c r="Q31" s="220"/>
      <c r="R31" s="216"/>
      <c r="S31" s="217"/>
      <c r="T31" s="214"/>
      <c r="U31" s="127"/>
      <c r="V31" s="215"/>
      <c r="W31" s="210"/>
      <c r="X31" s="119">
        <f t="shared" si="0"/>
        <v>0</v>
      </c>
      <c r="Y31" s="120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205" ht="15" customHeight="1" x14ac:dyDescent="0.25">
      <c r="B32" s="118"/>
      <c r="C32" s="211"/>
      <c r="D32" s="212"/>
      <c r="E32" s="212"/>
      <c r="F32" s="213"/>
      <c r="G32" s="211"/>
      <c r="H32" s="212"/>
      <c r="I32" s="212"/>
      <c r="J32" s="212"/>
      <c r="K32" s="213"/>
      <c r="L32" s="211"/>
      <c r="M32" s="212"/>
      <c r="N32" s="213"/>
      <c r="O32" s="218"/>
      <c r="P32" s="219"/>
      <c r="Q32" s="220"/>
      <c r="R32" s="216"/>
      <c r="S32" s="217"/>
      <c r="T32" s="214"/>
      <c r="U32" s="127"/>
      <c r="V32" s="215"/>
      <c r="W32" s="210"/>
      <c r="X32" s="119">
        <f t="shared" si="0"/>
        <v>0</v>
      </c>
      <c r="Y32" s="120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228" ht="15" customHeight="1" x14ac:dyDescent="0.25">
      <c r="B33" s="118"/>
      <c r="C33" s="211"/>
      <c r="D33" s="212"/>
      <c r="E33" s="212"/>
      <c r="F33" s="213"/>
      <c r="G33" s="211"/>
      <c r="H33" s="212"/>
      <c r="I33" s="212"/>
      <c r="J33" s="212"/>
      <c r="K33" s="213"/>
      <c r="L33" s="211"/>
      <c r="M33" s="212"/>
      <c r="N33" s="213"/>
      <c r="O33" s="218"/>
      <c r="P33" s="219"/>
      <c r="Q33" s="220"/>
      <c r="R33" s="216"/>
      <c r="S33" s="217"/>
      <c r="T33" s="214"/>
      <c r="U33" s="127"/>
      <c r="V33" s="215"/>
      <c r="W33" s="210"/>
      <c r="X33" s="119">
        <f t="shared" si="0"/>
        <v>0</v>
      </c>
      <c r="Y33" s="120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228" ht="15" customHeight="1" thickBot="1" x14ac:dyDescent="0.3">
      <c r="B34" s="118"/>
      <c r="C34" s="211"/>
      <c r="D34" s="212"/>
      <c r="E34" s="212"/>
      <c r="F34" s="213"/>
      <c r="G34" s="211"/>
      <c r="H34" s="212"/>
      <c r="I34" s="212"/>
      <c r="J34" s="212"/>
      <c r="K34" s="213"/>
      <c r="L34" s="211"/>
      <c r="M34" s="212"/>
      <c r="N34" s="213"/>
      <c r="O34" s="218"/>
      <c r="P34" s="219"/>
      <c r="Q34" s="220"/>
      <c r="R34" s="216"/>
      <c r="S34" s="217"/>
      <c r="T34" s="225"/>
      <c r="U34" s="226"/>
      <c r="V34" s="222"/>
      <c r="W34" s="223"/>
      <c r="X34" s="123">
        <f t="shared" si="0"/>
        <v>0</v>
      </c>
      <c r="Y34" s="120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</row>
    <row r="35" spans="1:228" ht="11.45" customHeight="1" x14ac:dyDescent="0.2">
      <c r="B35" s="9"/>
      <c r="C35" s="9"/>
      <c r="D35" s="9"/>
      <c r="E35" s="9"/>
      <c r="F35" s="9"/>
      <c r="G35" s="9"/>
      <c r="H35" s="9"/>
      <c r="I35" s="9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228" ht="13.5" customHeight="1" x14ac:dyDescent="0.25">
      <c r="B36" s="2" t="s">
        <v>72</v>
      </c>
      <c r="C36" s="9"/>
      <c r="D36" s="9"/>
      <c r="E36" s="9"/>
      <c r="F36" s="9"/>
      <c r="G36" s="9"/>
      <c r="H36" s="9"/>
      <c r="I36" s="9"/>
      <c r="J36" s="9"/>
      <c r="K36" s="2"/>
      <c r="L36" s="2"/>
      <c r="M36" s="2"/>
      <c r="X36" s="8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228" ht="3" customHeight="1" thickBot="1" x14ac:dyDescent="0.25">
      <c r="X37" s="8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228" ht="13.5" thickBot="1" x14ac:dyDescent="0.25">
      <c r="B38" s="13" t="s">
        <v>3</v>
      </c>
      <c r="C38" s="13"/>
      <c r="D38" s="99"/>
      <c r="E38" s="6" t="s">
        <v>16</v>
      </c>
      <c r="F38" s="107"/>
      <c r="G38" s="107"/>
      <c r="H38" s="107"/>
      <c r="I38" s="107"/>
      <c r="J38" s="107"/>
      <c r="K38" s="3"/>
      <c r="L38" s="3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228" ht="3" customHeight="1" thickBot="1" x14ac:dyDescent="0.25">
      <c r="B39" s="14"/>
      <c r="C39" s="14"/>
      <c r="D39" s="97"/>
      <c r="E39" s="20"/>
      <c r="F39" s="107"/>
      <c r="G39" s="107"/>
      <c r="H39" s="107"/>
      <c r="I39" s="107"/>
      <c r="J39" s="107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228" ht="13.5" thickBot="1" x14ac:dyDescent="0.25">
      <c r="B40" s="13" t="s">
        <v>2</v>
      </c>
      <c r="C40" s="13"/>
      <c r="D40" s="99" t="s">
        <v>113</v>
      </c>
      <c r="E40" s="8" t="s">
        <v>73</v>
      </c>
      <c r="N40" s="37"/>
      <c r="O40" s="252" t="s">
        <v>105</v>
      </c>
      <c r="P40" s="252"/>
      <c r="Q40" s="252"/>
      <c r="R40" s="252"/>
      <c r="S40" s="252"/>
      <c r="T40" s="252"/>
      <c r="U40" s="252"/>
      <c r="V40" s="252"/>
      <c r="W40" s="252"/>
      <c r="X40" s="252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228" x14ac:dyDescent="0.2">
      <c r="B41" s="224" t="s">
        <v>9</v>
      </c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228" ht="12" customHeight="1" x14ac:dyDescent="0.2"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5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228" ht="12" customHeight="1" x14ac:dyDescent="0.2">
      <c r="B43" s="161" t="s">
        <v>90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31"/>
      <c r="W43" s="221" t="s">
        <v>89</v>
      </c>
      <c r="X43" s="221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228" ht="19.5" customHeight="1" x14ac:dyDescent="0.2">
      <c r="B44" s="11"/>
      <c r="C44" s="11"/>
      <c r="D44" s="11"/>
      <c r="E44" s="11"/>
      <c r="F44" s="11"/>
      <c r="G44" s="11"/>
      <c r="H44" s="11"/>
      <c r="I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228" ht="24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 s="11"/>
      <c r="X45" s="11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228" ht="29.4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 s="3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228" ht="13.1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 s="3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228" ht="13.1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 s="3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 s="3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 s="3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 s="3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 s="3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1:5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 s="3"/>
      <c r="W53" s="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1:5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1:5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</row>
    <row r="56" spans="1:5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</row>
    <row r="57" spans="1:5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</row>
    <row r="58" spans="1:5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</row>
    <row r="59" spans="1:5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</row>
    <row r="60" spans="1:51" s="3" customFormat="1" x14ac:dyDescent="0.2"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</row>
    <row r="61" spans="1:51" s="3" customFormat="1" x14ac:dyDescent="0.2"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</row>
    <row r="62" spans="1:51" s="3" customFormat="1" x14ac:dyDescent="0.2"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</row>
    <row r="63" spans="1:51" s="3" customFormat="1" x14ac:dyDescent="0.2"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</row>
    <row r="64" spans="1:51" s="3" customFormat="1" x14ac:dyDescent="0.2"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</row>
    <row r="65" spans="27:51" s="3" customFormat="1" x14ac:dyDescent="0.2"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</row>
    <row r="66" spans="27:51" s="3" customFormat="1" x14ac:dyDescent="0.2"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</row>
    <row r="67" spans="27:51" s="3" customFormat="1" x14ac:dyDescent="0.2"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</row>
    <row r="68" spans="27:51" s="3" customFormat="1" x14ac:dyDescent="0.2"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</row>
    <row r="69" spans="27:51" s="3" customFormat="1" x14ac:dyDescent="0.2"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</row>
    <row r="70" spans="27:51" s="3" customFormat="1" x14ac:dyDescent="0.2"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</row>
    <row r="71" spans="27:51" s="3" customFormat="1" x14ac:dyDescent="0.2"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</row>
    <row r="72" spans="27:51" s="3" customFormat="1" x14ac:dyDescent="0.2"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</row>
    <row r="73" spans="27:51" s="3" customFormat="1" x14ac:dyDescent="0.2"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</row>
    <row r="74" spans="27:51" s="3" customFormat="1" x14ac:dyDescent="0.2"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</row>
    <row r="75" spans="27:51" s="3" customFormat="1" x14ac:dyDescent="0.2"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</row>
    <row r="76" spans="27:51" s="3" customFormat="1" x14ac:dyDescent="0.2"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</row>
    <row r="77" spans="27:51" s="3" customFormat="1" x14ac:dyDescent="0.2"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</row>
    <row r="78" spans="27:51" s="3" customFormat="1" x14ac:dyDescent="0.2"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</row>
    <row r="79" spans="27:51" s="3" customFormat="1" x14ac:dyDescent="0.2"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</row>
    <row r="80" spans="27:51" s="3" customFormat="1" x14ac:dyDescent="0.2"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</row>
    <row r="81" spans="27:51" s="3" customFormat="1" x14ac:dyDescent="0.2"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</row>
    <row r="82" spans="27:51" s="3" customFormat="1" x14ac:dyDescent="0.2"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</row>
    <row r="83" spans="27:51" s="3" customFormat="1" x14ac:dyDescent="0.2"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</row>
    <row r="84" spans="27:51" s="3" customFormat="1" x14ac:dyDescent="0.2"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</row>
    <row r="85" spans="27:51" s="3" customFormat="1" x14ac:dyDescent="0.2"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</row>
    <row r="86" spans="27:51" s="3" customFormat="1" x14ac:dyDescent="0.2"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</row>
    <row r="87" spans="27:51" s="3" customFormat="1" x14ac:dyDescent="0.2"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</row>
    <row r="88" spans="27:51" s="3" customFormat="1" x14ac:dyDescent="0.2"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</row>
    <row r="89" spans="27:51" s="3" customFormat="1" x14ac:dyDescent="0.2"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</row>
    <row r="90" spans="27:51" s="3" customFormat="1" x14ac:dyDescent="0.2"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</row>
    <row r="91" spans="27:51" s="3" customFormat="1" x14ac:dyDescent="0.2"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</row>
    <row r="92" spans="27:51" s="3" customFormat="1" x14ac:dyDescent="0.2"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</row>
    <row r="93" spans="27:51" s="3" customFormat="1" x14ac:dyDescent="0.2"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</row>
    <row r="94" spans="27:51" s="3" customFormat="1" x14ac:dyDescent="0.2"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</row>
    <row r="95" spans="27:51" s="3" customFormat="1" x14ac:dyDescent="0.2"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</row>
    <row r="96" spans="27:51" s="3" customFormat="1" x14ac:dyDescent="0.2"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</row>
    <row r="97" spans="27:51" s="3" customFormat="1" x14ac:dyDescent="0.2"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</row>
    <row r="98" spans="27:51" s="3" customFormat="1" x14ac:dyDescent="0.2"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</row>
    <row r="99" spans="27:51" s="3" customFormat="1" x14ac:dyDescent="0.2"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</row>
    <row r="100" spans="27:51" s="3" customFormat="1" x14ac:dyDescent="0.2"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</row>
    <row r="101" spans="27:51" s="3" customFormat="1" x14ac:dyDescent="0.2"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</row>
    <row r="102" spans="27:51" s="3" customFormat="1" x14ac:dyDescent="0.2"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</row>
    <row r="103" spans="27:51" s="3" customFormat="1" x14ac:dyDescent="0.2"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</row>
    <row r="104" spans="27:51" s="3" customFormat="1" x14ac:dyDescent="0.2"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</row>
    <row r="105" spans="27:51" s="3" customFormat="1" x14ac:dyDescent="0.2"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</row>
    <row r="106" spans="27:51" s="3" customFormat="1" x14ac:dyDescent="0.2"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</row>
    <row r="107" spans="27:51" s="3" customFormat="1" x14ac:dyDescent="0.2"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</row>
    <row r="108" spans="27:51" s="3" customFormat="1" x14ac:dyDescent="0.2"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</row>
    <row r="109" spans="27:51" s="3" customFormat="1" x14ac:dyDescent="0.2"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</row>
    <row r="110" spans="27:51" s="3" customFormat="1" x14ac:dyDescent="0.2"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</row>
    <row r="111" spans="27:51" s="3" customFormat="1" x14ac:dyDescent="0.2"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</row>
    <row r="112" spans="27:51" s="3" customFormat="1" x14ac:dyDescent="0.2"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</row>
    <row r="113" spans="27:51" s="3" customFormat="1" x14ac:dyDescent="0.2"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</row>
    <row r="114" spans="27:51" s="3" customFormat="1" x14ac:dyDescent="0.2"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</row>
    <row r="115" spans="27:51" s="3" customFormat="1" x14ac:dyDescent="0.2"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</row>
    <row r="116" spans="27:51" s="3" customFormat="1" x14ac:dyDescent="0.2"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</row>
    <row r="117" spans="27:51" s="3" customFormat="1" x14ac:dyDescent="0.2"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</row>
    <row r="118" spans="27:51" s="3" customFormat="1" x14ac:dyDescent="0.2"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</row>
    <row r="119" spans="27:51" s="3" customFormat="1" x14ac:dyDescent="0.2"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</row>
    <row r="120" spans="27:51" s="3" customFormat="1" x14ac:dyDescent="0.2"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</row>
    <row r="121" spans="27:51" s="3" customFormat="1" x14ac:dyDescent="0.2"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</row>
    <row r="122" spans="27:51" s="3" customFormat="1" x14ac:dyDescent="0.2"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</row>
    <row r="123" spans="27:51" s="3" customFormat="1" x14ac:dyDescent="0.2"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</row>
    <row r="124" spans="27:51" s="3" customFormat="1" x14ac:dyDescent="0.2"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</row>
    <row r="125" spans="27:51" s="3" customFormat="1" x14ac:dyDescent="0.2"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</row>
    <row r="126" spans="27:51" s="3" customFormat="1" x14ac:dyDescent="0.2"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</row>
    <row r="127" spans="27:51" s="3" customFormat="1" x14ac:dyDescent="0.2"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</row>
    <row r="128" spans="27:51" s="3" customFormat="1" x14ac:dyDescent="0.2"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</row>
    <row r="129" spans="27:51" s="3" customFormat="1" x14ac:dyDescent="0.2"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</row>
    <row r="130" spans="27:51" s="3" customFormat="1" x14ac:dyDescent="0.2"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</row>
    <row r="131" spans="27:51" s="3" customFormat="1" x14ac:dyDescent="0.2"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</row>
    <row r="132" spans="27:51" s="3" customFormat="1" x14ac:dyDescent="0.2"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</row>
    <row r="133" spans="27:51" s="3" customFormat="1" x14ac:dyDescent="0.2"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</row>
    <row r="134" spans="27:51" s="3" customFormat="1" x14ac:dyDescent="0.2"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</row>
    <row r="135" spans="27:51" s="3" customFormat="1" x14ac:dyDescent="0.2"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</row>
    <row r="136" spans="27:51" s="3" customFormat="1" x14ac:dyDescent="0.2"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</row>
    <row r="137" spans="27:51" s="3" customFormat="1" x14ac:dyDescent="0.2"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</row>
    <row r="138" spans="27:51" s="3" customFormat="1" x14ac:dyDescent="0.2"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</row>
    <row r="139" spans="27:51" s="3" customFormat="1" x14ac:dyDescent="0.2"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</row>
    <row r="140" spans="27:51" s="3" customFormat="1" x14ac:dyDescent="0.2"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</row>
    <row r="141" spans="27:51" s="3" customFormat="1" x14ac:dyDescent="0.2"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</row>
    <row r="142" spans="27:51" s="3" customFormat="1" x14ac:dyDescent="0.2"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</row>
    <row r="143" spans="27:51" s="3" customFormat="1" x14ac:dyDescent="0.2"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</row>
    <row r="144" spans="27:51" s="3" customFormat="1" x14ac:dyDescent="0.2"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</row>
    <row r="145" spans="27:51" s="3" customFormat="1" x14ac:dyDescent="0.2"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</row>
    <row r="146" spans="27:51" s="3" customFormat="1" x14ac:dyDescent="0.2"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</row>
    <row r="147" spans="27:51" s="3" customFormat="1" x14ac:dyDescent="0.2"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</row>
    <row r="148" spans="27:51" s="3" customFormat="1" x14ac:dyDescent="0.2"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</row>
    <row r="149" spans="27:51" s="3" customFormat="1" x14ac:dyDescent="0.2"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</row>
    <row r="150" spans="27:51" s="3" customFormat="1" x14ac:dyDescent="0.2"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</row>
    <row r="151" spans="27:51" s="3" customFormat="1" x14ac:dyDescent="0.2"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</row>
    <row r="152" spans="27:51" s="3" customFormat="1" x14ac:dyDescent="0.2"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</row>
    <row r="153" spans="27:51" s="3" customFormat="1" x14ac:dyDescent="0.2"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</row>
    <row r="154" spans="27:51" s="3" customFormat="1" x14ac:dyDescent="0.2"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</row>
    <row r="155" spans="27:51" s="3" customFormat="1" x14ac:dyDescent="0.2"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</row>
    <row r="156" spans="27:51" s="3" customFormat="1" x14ac:dyDescent="0.2"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</row>
    <row r="157" spans="27:51" s="3" customFormat="1" x14ac:dyDescent="0.2"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</row>
    <row r="158" spans="27:51" s="3" customFormat="1" x14ac:dyDescent="0.2"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</row>
    <row r="159" spans="27:51" s="3" customFormat="1" x14ac:dyDescent="0.2"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</row>
    <row r="160" spans="27:51" s="3" customFormat="1" x14ac:dyDescent="0.2"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</row>
    <row r="161" spans="27:51" s="3" customFormat="1" x14ac:dyDescent="0.2"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</row>
    <row r="162" spans="27:51" s="3" customFormat="1" x14ac:dyDescent="0.2"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</row>
    <row r="163" spans="27:51" s="3" customFormat="1" x14ac:dyDescent="0.2"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</row>
    <row r="164" spans="27:51" s="3" customFormat="1" x14ac:dyDescent="0.2"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</row>
    <row r="165" spans="27:51" s="3" customFormat="1" x14ac:dyDescent="0.2"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</row>
    <row r="166" spans="27:51" s="3" customFormat="1" x14ac:dyDescent="0.2"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</row>
    <row r="167" spans="27:51" s="3" customFormat="1" x14ac:dyDescent="0.2"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</row>
    <row r="168" spans="27:51" s="3" customFormat="1" x14ac:dyDescent="0.2"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</row>
    <row r="169" spans="27:51" s="3" customFormat="1" x14ac:dyDescent="0.2"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</row>
    <row r="170" spans="27:51" s="3" customFormat="1" x14ac:dyDescent="0.2"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</row>
    <row r="171" spans="27:51" s="3" customFormat="1" x14ac:dyDescent="0.2"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</row>
    <row r="172" spans="27:51" s="3" customFormat="1" x14ac:dyDescent="0.2"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</row>
    <row r="173" spans="27:51" s="3" customFormat="1" x14ac:dyDescent="0.2"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</row>
    <row r="174" spans="27:51" s="3" customFormat="1" x14ac:dyDescent="0.2"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</row>
    <row r="175" spans="27:51" s="3" customFormat="1" x14ac:dyDescent="0.2"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</row>
    <row r="176" spans="27:51" s="3" customFormat="1" x14ac:dyDescent="0.2"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</row>
    <row r="177" spans="27:51" s="3" customFormat="1" x14ac:dyDescent="0.2"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</row>
    <row r="178" spans="27:51" s="3" customFormat="1" x14ac:dyDescent="0.2"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</row>
    <row r="179" spans="27:51" s="3" customFormat="1" x14ac:dyDescent="0.2"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</row>
    <row r="180" spans="27:51" s="3" customFormat="1" x14ac:dyDescent="0.2"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</row>
    <row r="181" spans="27:51" s="3" customFormat="1" x14ac:dyDescent="0.2"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</row>
    <row r="182" spans="27:51" s="3" customFormat="1" x14ac:dyDescent="0.2"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</row>
    <row r="183" spans="27:51" s="3" customFormat="1" x14ac:dyDescent="0.2"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</row>
    <row r="184" spans="27:51" s="3" customFormat="1" x14ac:dyDescent="0.2"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</row>
    <row r="185" spans="27:51" s="3" customFormat="1" x14ac:dyDescent="0.2"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</row>
    <row r="186" spans="27:51" s="3" customFormat="1" x14ac:dyDescent="0.2"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</row>
    <row r="187" spans="27:51" s="3" customFormat="1" x14ac:dyDescent="0.2"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</row>
    <row r="188" spans="27:51" s="3" customFormat="1" x14ac:dyDescent="0.2"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</row>
    <row r="189" spans="27:51" s="3" customFormat="1" x14ac:dyDescent="0.2"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</row>
    <row r="190" spans="27:51" s="3" customFormat="1" x14ac:dyDescent="0.2"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</row>
    <row r="191" spans="27:51" s="3" customFormat="1" x14ac:dyDescent="0.2"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</row>
    <row r="192" spans="27:51" s="3" customFormat="1" x14ac:dyDescent="0.2"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</row>
    <row r="193" spans="27:51" s="3" customFormat="1" x14ac:dyDescent="0.2"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</row>
    <row r="194" spans="27:51" s="3" customFormat="1" x14ac:dyDescent="0.2"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</row>
    <row r="195" spans="27:51" s="3" customFormat="1" x14ac:dyDescent="0.2"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</row>
    <row r="196" spans="27:51" s="3" customFormat="1" x14ac:dyDescent="0.2"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</row>
    <row r="197" spans="27:51" s="3" customFormat="1" x14ac:dyDescent="0.2"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</row>
    <row r="198" spans="27:51" s="3" customFormat="1" x14ac:dyDescent="0.2"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</row>
    <row r="199" spans="27:51" s="3" customFormat="1" x14ac:dyDescent="0.2"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</row>
    <row r="200" spans="27:51" s="3" customFormat="1" x14ac:dyDescent="0.2"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</row>
    <row r="201" spans="27:51" s="3" customFormat="1" x14ac:dyDescent="0.2"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</row>
    <row r="202" spans="27:51" s="3" customFormat="1" x14ac:dyDescent="0.2"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</row>
    <row r="203" spans="27:51" s="3" customFormat="1" x14ac:dyDescent="0.2"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</row>
    <row r="204" spans="27:51" s="3" customFormat="1" x14ac:dyDescent="0.2"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</row>
    <row r="205" spans="27:51" s="3" customFormat="1" x14ac:dyDescent="0.2"/>
    <row r="206" spans="27:51" s="3" customFormat="1" x14ac:dyDescent="0.2"/>
    <row r="207" spans="27:51" s="3" customFormat="1" x14ac:dyDescent="0.2"/>
    <row r="208" spans="27:51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</sheetData>
  <mergeCells count="103">
    <mergeCell ref="L32:N32"/>
    <mergeCell ref="L33:N33"/>
    <mergeCell ref="L34:N34"/>
    <mergeCell ref="G23:K23"/>
    <mergeCell ref="G24:K24"/>
    <mergeCell ref="O40:X40"/>
    <mergeCell ref="L23:N23"/>
    <mergeCell ref="L24:N24"/>
    <mergeCell ref="L25:N25"/>
    <mergeCell ref="L26:N26"/>
    <mergeCell ref="R32:S32"/>
    <mergeCell ref="O33:Q33"/>
    <mergeCell ref="O31:Q31"/>
    <mergeCell ref="V33:W33"/>
    <mergeCell ref="T33:U33"/>
    <mergeCell ref="R33:S33"/>
    <mergeCell ref="O27:Q27"/>
    <mergeCell ref="O28:Q28"/>
    <mergeCell ref="V32:W32"/>
    <mergeCell ref="G32:K32"/>
    <mergeCell ref="G33:K33"/>
    <mergeCell ref="R28:S28"/>
    <mergeCell ref="R27:S27"/>
    <mergeCell ref="R26:S26"/>
    <mergeCell ref="R31:S31"/>
    <mergeCell ref="C25:F25"/>
    <mergeCell ref="C26:F26"/>
    <mergeCell ref="G27:K27"/>
    <mergeCell ref="G28:K28"/>
    <mergeCell ref="G29:K29"/>
    <mergeCell ref="G30:K30"/>
    <mergeCell ref="G31:K31"/>
    <mergeCell ref="C29:F29"/>
    <mergeCell ref="C31:F31"/>
    <mergeCell ref="C30:F30"/>
    <mergeCell ref="C28:F28"/>
    <mergeCell ref="C27:F27"/>
    <mergeCell ref="G25:K25"/>
    <mergeCell ref="G26:K26"/>
    <mergeCell ref="L27:N27"/>
    <mergeCell ref="L28:N28"/>
    <mergeCell ref="L29:N29"/>
    <mergeCell ref="L30:N30"/>
    <mergeCell ref="L31:N31"/>
    <mergeCell ref="T25:U25"/>
    <mergeCell ref="O26:Q26"/>
    <mergeCell ref="T26:U26"/>
    <mergeCell ref="V26:W26"/>
    <mergeCell ref="U2:X2"/>
    <mergeCell ref="B6:X7"/>
    <mergeCell ref="B8:X9"/>
    <mergeCell ref="O30:Q30"/>
    <mergeCell ref="T30:U30"/>
    <mergeCell ref="V30:W30"/>
    <mergeCell ref="B12:X12"/>
    <mergeCell ref="B14:X14"/>
    <mergeCell ref="O29:Q29"/>
    <mergeCell ref="R29:S29"/>
    <mergeCell ref="T29:U29"/>
    <mergeCell ref="V29:W29"/>
    <mergeCell ref="T20:X21"/>
    <mergeCell ref="C22:F22"/>
    <mergeCell ref="G22:K22"/>
    <mergeCell ref="L22:N22"/>
    <mergeCell ref="O22:Q22"/>
    <mergeCell ref="R22:S22"/>
    <mergeCell ref="T22:U22"/>
    <mergeCell ref="V22:W22"/>
    <mergeCell ref="B43:U43"/>
    <mergeCell ref="W43:X43"/>
    <mergeCell ref="V34:W34"/>
    <mergeCell ref="M38:X38"/>
    <mergeCell ref="B41:X41"/>
    <mergeCell ref="B42:W42"/>
    <mergeCell ref="O34:Q34"/>
    <mergeCell ref="R34:S34"/>
    <mergeCell ref="T34:U34"/>
    <mergeCell ref="C34:F34"/>
    <mergeCell ref="G34:K34"/>
    <mergeCell ref="C33:F33"/>
    <mergeCell ref="T27:U27"/>
    <mergeCell ref="V27:W27"/>
    <mergeCell ref="T28:U28"/>
    <mergeCell ref="V28:W28"/>
    <mergeCell ref="R23:S23"/>
    <mergeCell ref="O23:Q23"/>
    <mergeCell ref="C23:F23"/>
    <mergeCell ref="O24:Q24"/>
    <mergeCell ref="V24:W24"/>
    <mergeCell ref="T23:U23"/>
    <mergeCell ref="V23:W23"/>
    <mergeCell ref="C24:F24"/>
    <mergeCell ref="R24:S24"/>
    <mergeCell ref="T24:U24"/>
    <mergeCell ref="T31:U31"/>
    <mergeCell ref="V31:W31"/>
    <mergeCell ref="C32:F32"/>
    <mergeCell ref="T32:U32"/>
    <mergeCell ref="O32:Q32"/>
    <mergeCell ref="R30:S30"/>
    <mergeCell ref="O25:Q25"/>
    <mergeCell ref="R25:S25"/>
    <mergeCell ref="V25:W25"/>
  </mergeCells>
  <dataValidations count="2">
    <dataValidation type="list" allowBlank="1" showInputMessage="1" showErrorMessage="1" sqref="V23:W34" xr:uid="{00000000-0002-0000-0100-000000000000}">
      <formula1>ReplType</formula1>
    </dataValidation>
    <dataValidation type="list" allowBlank="1" showInputMessage="1" showErrorMessage="1" sqref="T23:U34" xr:uid="{00000000-0002-0000-0100-000001000000}">
      <formula1>Ratio</formula1>
    </dataValidation>
  </dataValidations>
  <hyperlinks>
    <hyperlink ref="C16" r:id="rId1" location="fd24-5a10.2" xr:uid="{00000000-0004-0000-0100-000000000000}"/>
  </hyperlinks>
  <pageMargins left="0.25" right="0.25" top="0.25" bottom="0.2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K12"/>
  <sheetViews>
    <sheetView workbookViewId="0">
      <selection activeCell="I15" sqref="I15"/>
    </sheetView>
  </sheetViews>
  <sheetFormatPr defaultRowHeight="12.75" x14ac:dyDescent="0.2"/>
  <sheetData>
    <row r="7" spans="2:11" x14ac:dyDescent="0.2">
      <c r="B7" s="83"/>
      <c r="D7" s="126" t="s">
        <v>118</v>
      </c>
      <c r="I7" s="126" t="s">
        <v>119</v>
      </c>
    </row>
    <row r="8" spans="2:11" x14ac:dyDescent="0.2">
      <c r="B8" s="125" t="s">
        <v>114</v>
      </c>
      <c r="C8" s="120">
        <f>SUM(WITF_P2!R23,WITF_P2!R25)</f>
        <v>1.3000000000000001E-2</v>
      </c>
      <c r="D8" s="11">
        <v>0.01</v>
      </c>
      <c r="E8" s="3"/>
      <c r="F8" s="125">
        <v>1</v>
      </c>
      <c r="G8" s="3"/>
      <c r="H8" s="120">
        <f>SUM(WITF_P2!X23,WITF_P2!X25)</f>
        <v>1.3000000000000001E-2</v>
      </c>
      <c r="I8" s="11">
        <v>0.01</v>
      </c>
      <c r="J8" s="11" t="s">
        <v>114</v>
      </c>
      <c r="K8" s="83"/>
    </row>
    <row r="9" spans="2:11" x14ac:dyDescent="0.2">
      <c r="B9" s="125" t="s">
        <v>115</v>
      </c>
      <c r="C9" s="120">
        <f>SUM(WITF_P2!R24)</f>
        <v>2.3E-2</v>
      </c>
      <c r="D9" s="11">
        <v>0.02</v>
      </c>
      <c r="E9" s="3"/>
      <c r="F9" s="125">
        <v>1.3</v>
      </c>
      <c r="G9" s="3"/>
      <c r="H9" s="120">
        <f>SUM(WITF_P2!X24)</f>
        <v>0.03</v>
      </c>
      <c r="I9" s="11">
        <v>0.03</v>
      </c>
      <c r="J9" s="11" t="s">
        <v>117</v>
      </c>
      <c r="K9" s="83"/>
    </row>
    <row r="10" spans="2:11" x14ac:dyDescent="0.2">
      <c r="B10" s="125" t="s">
        <v>116</v>
      </c>
      <c r="C10" s="120">
        <f>SUM(C8:C9)</f>
        <v>3.6000000000000004E-2</v>
      </c>
      <c r="D10" s="83">
        <f>SUM(D8:D9)</f>
        <v>0.03</v>
      </c>
      <c r="F10" s="83"/>
      <c r="H10" s="124">
        <f>SUM(H8:H9)</f>
        <v>4.2999999999999997E-2</v>
      </c>
      <c r="I10" s="83">
        <f>SUM(I8:I9)</f>
        <v>0.04</v>
      </c>
      <c r="J10" s="83"/>
      <c r="K10" s="83"/>
    </row>
    <row r="11" spans="2:11" x14ac:dyDescent="0.2">
      <c r="I11" s="83"/>
      <c r="J11" s="83"/>
      <c r="K11" s="83"/>
    </row>
    <row r="12" spans="2:11" x14ac:dyDescent="0.2">
      <c r="I12" s="83"/>
      <c r="J12" s="83"/>
      <c r="K12" s="8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workbookViewId="0">
      <selection activeCell="E16" sqref="E16"/>
    </sheetView>
  </sheetViews>
  <sheetFormatPr defaultColWidth="9.140625" defaultRowHeight="12.75" x14ac:dyDescent="0.2"/>
  <cols>
    <col min="1" max="1" width="9.140625" style="61"/>
    <col min="2" max="16384" width="9.140625" style="52"/>
  </cols>
  <sheetData>
    <row r="1" spans="1:13" ht="20.25" x14ac:dyDescent="0.3">
      <c r="A1" s="57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52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">
      <c r="A3" s="16" t="s">
        <v>42</v>
      </c>
      <c r="B3" s="52">
        <v>0</v>
      </c>
      <c r="C3" s="16" t="s">
        <v>42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x14ac:dyDescent="0.25">
      <c r="A4" s="16" t="s">
        <v>43</v>
      </c>
      <c r="B4" s="52">
        <v>0.1</v>
      </c>
      <c r="C4" s="16" t="s">
        <v>54</v>
      </c>
      <c r="D4" s="3"/>
      <c r="E4" s="15"/>
      <c r="F4" s="15"/>
      <c r="G4" s="3"/>
      <c r="H4" s="51"/>
      <c r="I4" s="3"/>
      <c r="J4" s="3"/>
      <c r="K4" s="3"/>
      <c r="L4" s="3"/>
      <c r="M4" s="3"/>
    </row>
    <row r="5" spans="1:13" ht="15" x14ac:dyDescent="0.25">
      <c r="A5" s="16" t="s">
        <v>54</v>
      </c>
      <c r="B5" s="3">
        <v>0.125</v>
      </c>
      <c r="C5" s="16" t="s">
        <v>46</v>
      </c>
      <c r="D5" s="3"/>
      <c r="E5" s="15"/>
      <c r="F5" s="15"/>
      <c r="G5" s="3"/>
      <c r="H5" s="3"/>
      <c r="I5" s="17"/>
      <c r="J5" s="3"/>
      <c r="K5" s="3"/>
      <c r="L5" s="3"/>
      <c r="M5" s="3"/>
    </row>
    <row r="6" spans="1:13" x14ac:dyDescent="0.2">
      <c r="A6" s="16" t="s">
        <v>46</v>
      </c>
      <c r="B6" s="3">
        <v>0.2</v>
      </c>
      <c r="C6" s="16" t="s">
        <v>48</v>
      </c>
      <c r="D6" s="16"/>
      <c r="E6" s="15"/>
      <c r="F6" s="15"/>
      <c r="G6" s="3"/>
      <c r="H6" s="3"/>
      <c r="I6" s="3"/>
      <c r="J6" s="3"/>
      <c r="K6" s="3"/>
      <c r="L6" s="3"/>
      <c r="M6" s="3"/>
    </row>
    <row r="7" spans="1:13" ht="15.75" x14ac:dyDescent="0.25">
      <c r="A7" s="16" t="s">
        <v>47</v>
      </c>
      <c r="B7" s="3">
        <v>0.25</v>
      </c>
      <c r="C7" s="16" t="s">
        <v>40</v>
      </c>
      <c r="D7" s="3"/>
      <c r="E7" s="15"/>
      <c r="F7" s="15"/>
      <c r="G7" s="3"/>
      <c r="H7" s="51"/>
      <c r="I7" s="3"/>
      <c r="J7" s="3"/>
      <c r="K7" s="3"/>
      <c r="L7" s="18"/>
      <c r="M7" s="18"/>
    </row>
    <row r="8" spans="1:13" ht="15.75" x14ac:dyDescent="0.25">
      <c r="A8" s="16" t="s">
        <v>48</v>
      </c>
      <c r="B8" s="33">
        <v>0.3</v>
      </c>
      <c r="C8" s="16" t="s">
        <v>38</v>
      </c>
      <c r="D8" s="3"/>
      <c r="E8" s="15"/>
      <c r="F8" s="15"/>
      <c r="G8" s="3"/>
      <c r="H8" s="53"/>
      <c r="I8" s="3"/>
      <c r="J8" s="3"/>
      <c r="K8" s="3"/>
      <c r="L8" s="3"/>
      <c r="M8" s="3"/>
    </row>
    <row r="9" spans="1:13" ht="15" x14ac:dyDescent="0.25">
      <c r="A9" s="16" t="s">
        <v>49</v>
      </c>
      <c r="B9" s="3">
        <v>0.33300000000000002</v>
      </c>
      <c r="C9" s="16" t="s">
        <v>44</v>
      </c>
      <c r="D9" s="3"/>
      <c r="E9" s="15"/>
      <c r="F9" s="15"/>
      <c r="G9" s="3"/>
      <c r="H9" s="17"/>
      <c r="I9" s="3"/>
      <c r="J9" s="3"/>
      <c r="K9" s="3"/>
      <c r="L9" s="19"/>
      <c r="M9" s="3"/>
    </row>
    <row r="10" spans="1:13" ht="15" x14ac:dyDescent="0.25">
      <c r="A10" s="16" t="s">
        <v>40</v>
      </c>
      <c r="B10" s="33">
        <v>0.4</v>
      </c>
      <c r="C10" s="50" t="s">
        <v>50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5" x14ac:dyDescent="0.25">
      <c r="A11" s="16" t="s">
        <v>41</v>
      </c>
      <c r="B11" s="33">
        <v>0.5</v>
      </c>
      <c r="C11" s="50" t="s">
        <v>52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6" t="s">
        <v>38</v>
      </c>
      <c r="B12" s="33">
        <v>0.6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5" x14ac:dyDescent="0.25">
      <c r="A13" s="50" t="s">
        <v>39</v>
      </c>
      <c r="B13" s="33">
        <v>0.7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16" t="s">
        <v>44</v>
      </c>
      <c r="B14" s="33">
        <v>0.8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5" x14ac:dyDescent="0.25">
      <c r="A15" s="16" t="s">
        <v>45</v>
      </c>
      <c r="B15" s="33">
        <v>0.9</v>
      </c>
      <c r="C15" s="17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5" x14ac:dyDescent="0.25">
      <c r="A16" s="50" t="s">
        <v>50</v>
      </c>
      <c r="B16" s="33">
        <v>1</v>
      </c>
      <c r="C16" s="3"/>
      <c r="D16" s="3"/>
      <c r="E16" s="17"/>
      <c r="F16" s="3"/>
      <c r="G16" s="3"/>
      <c r="H16" s="3"/>
      <c r="I16" s="3"/>
      <c r="J16" s="3"/>
      <c r="K16" s="3"/>
      <c r="L16" s="3"/>
      <c r="M16" s="3"/>
    </row>
    <row r="17" spans="1:13" ht="15.75" x14ac:dyDescent="0.25">
      <c r="A17" s="16" t="s">
        <v>51</v>
      </c>
      <c r="B17" s="3">
        <v>1.1000000000000001</v>
      </c>
      <c r="C17" s="51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5" x14ac:dyDescent="0.25">
      <c r="A18" s="50" t="s">
        <v>52</v>
      </c>
      <c r="B18" s="3">
        <v>1.2000000000000002</v>
      </c>
      <c r="C18" s="54"/>
      <c r="D18" s="17"/>
      <c r="E18" s="3"/>
      <c r="F18" s="3"/>
      <c r="G18" s="3"/>
      <c r="H18" s="3"/>
      <c r="I18" s="3"/>
      <c r="J18" s="3"/>
      <c r="K18" s="3"/>
      <c r="L18" s="3"/>
      <c r="M18" s="3"/>
    </row>
    <row r="19" spans="1:13" ht="15" x14ac:dyDescent="0.25">
      <c r="A19" s="16" t="s">
        <v>53</v>
      </c>
      <c r="B19" s="3">
        <v>1.3000000000000003</v>
      </c>
      <c r="C19" s="54"/>
      <c r="D19" s="17"/>
      <c r="E19" s="3"/>
      <c r="F19" s="3"/>
      <c r="G19" s="3"/>
      <c r="H19" s="3"/>
      <c r="I19" s="3"/>
      <c r="J19" s="3"/>
      <c r="K19" s="3"/>
      <c r="L19" s="3"/>
      <c r="M19" s="3"/>
    </row>
    <row r="20" spans="1:13" ht="15" x14ac:dyDescent="0.25">
      <c r="A20" s="16"/>
      <c r="B20" s="3">
        <v>1.4000000000000004</v>
      </c>
      <c r="C20" s="54"/>
      <c r="D20" s="17"/>
      <c r="E20" s="3"/>
      <c r="F20" s="3"/>
      <c r="G20" s="3"/>
      <c r="H20" s="3"/>
      <c r="I20" s="3"/>
      <c r="J20" s="3"/>
      <c r="K20" s="3"/>
      <c r="L20" s="3"/>
      <c r="M20" s="3"/>
    </row>
    <row r="21" spans="1:13" ht="15" x14ac:dyDescent="0.25">
      <c r="A21" s="16"/>
      <c r="B21" s="3">
        <v>1.5000000000000004</v>
      </c>
      <c r="C21" s="54"/>
      <c r="D21" s="17"/>
      <c r="E21" s="3"/>
      <c r="F21" s="3"/>
      <c r="G21" s="3"/>
      <c r="H21" s="3"/>
      <c r="I21" s="3"/>
      <c r="J21" s="3"/>
      <c r="K21" s="3"/>
      <c r="L21" s="3"/>
      <c r="M21" s="3"/>
    </row>
    <row r="22" spans="1:13" ht="15.75" x14ac:dyDescent="0.25">
      <c r="A22" s="58"/>
      <c r="B22" s="3">
        <v>1.6000000000000005</v>
      </c>
      <c r="C22" s="21"/>
      <c r="D22" s="21"/>
      <c r="E22" s="21"/>
      <c r="F22" s="21"/>
      <c r="G22" s="55"/>
      <c r="H22" s="21"/>
      <c r="I22" s="21"/>
      <c r="J22" s="21"/>
      <c r="K22" s="21"/>
      <c r="L22" s="21"/>
      <c r="M22" s="21"/>
    </row>
    <row r="23" spans="1:13" ht="15.75" x14ac:dyDescent="0.25">
      <c r="A23" s="22"/>
      <c r="B23" s="3">
        <v>1.7000000000000006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75" x14ac:dyDescent="0.25">
      <c r="A24" s="22"/>
      <c r="B24" s="3">
        <v>1.8000000000000007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.75" x14ac:dyDescent="0.25">
      <c r="A25" s="22"/>
      <c r="B25" s="3">
        <v>1.9000000000000008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ht="15.75" x14ac:dyDescent="0.25">
      <c r="A26" s="22"/>
      <c r="B26" s="3">
        <v>2.0000000000000009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13" ht="15.75" x14ac:dyDescent="0.25">
      <c r="A27" s="22"/>
      <c r="B27" s="3">
        <v>2.100000000000001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 ht="15.75" x14ac:dyDescent="0.25">
      <c r="A28" s="22"/>
      <c r="B28" s="3">
        <v>2.2000000000000011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ht="15.75" x14ac:dyDescent="0.25">
      <c r="A29" s="22"/>
      <c r="B29" s="3">
        <v>2.3000000000000012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 x14ac:dyDescent="0.2">
      <c r="A30" s="16"/>
      <c r="B30" s="3">
        <v>2.4000000000000012</v>
      </c>
      <c r="C30" s="15"/>
      <c r="D30" s="15"/>
      <c r="E30" s="15"/>
      <c r="F30" s="15"/>
      <c r="G30" s="15"/>
      <c r="H30" s="15"/>
      <c r="I30" s="15"/>
      <c r="J30" s="15"/>
      <c r="K30" s="16"/>
      <c r="L30" s="15"/>
      <c r="M30" s="15"/>
    </row>
    <row r="31" spans="1:13" x14ac:dyDescent="0.2">
      <c r="A31" s="16"/>
      <c r="B31" s="3">
        <v>2.5000000000000013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6"/>
      <c r="B32" s="3">
        <v>2.6000000000000014</v>
      </c>
      <c r="C32" s="24"/>
      <c r="D32" s="24"/>
      <c r="E32" s="24"/>
      <c r="F32" s="24"/>
      <c r="G32" s="24"/>
      <c r="H32" s="25"/>
      <c r="I32" s="15"/>
      <c r="J32" s="26"/>
      <c r="K32" s="26"/>
      <c r="L32" s="26"/>
      <c r="M32" s="26"/>
    </row>
    <row r="33" spans="1:13" x14ac:dyDescent="0.2">
      <c r="A33" s="16"/>
      <c r="B33" s="3">
        <v>2.7000000000000015</v>
      </c>
      <c r="C33" s="15"/>
      <c r="D33" s="15"/>
      <c r="E33" s="15"/>
      <c r="F33" s="15"/>
      <c r="G33" s="15"/>
      <c r="H33" s="15"/>
      <c r="I33" s="18"/>
      <c r="J33" s="3"/>
      <c r="K33" s="3"/>
      <c r="L33" s="3"/>
      <c r="M33" s="3"/>
    </row>
    <row r="34" spans="1:13" ht="15.75" x14ac:dyDescent="0.25">
      <c r="A34" s="59"/>
      <c r="B34" s="3">
        <v>2.8000000000000016</v>
      </c>
      <c r="C34" s="18"/>
      <c r="D34" s="18"/>
      <c r="E34" s="18"/>
      <c r="F34" s="18"/>
      <c r="G34" s="18"/>
      <c r="H34" s="18"/>
      <c r="I34" s="18"/>
      <c r="J34" s="18"/>
      <c r="K34" s="3"/>
      <c r="L34" s="3"/>
      <c r="M34" s="3"/>
    </row>
    <row r="35" spans="1:13" ht="15.75" x14ac:dyDescent="0.25">
      <c r="A35" s="59"/>
      <c r="B35" s="3">
        <v>2.9000000000000017</v>
      </c>
      <c r="C35" s="18"/>
      <c r="D35" s="18"/>
      <c r="E35" s="18"/>
      <c r="F35" s="18"/>
      <c r="G35" s="18"/>
      <c r="H35" s="18"/>
      <c r="I35" s="18"/>
      <c r="J35" s="3"/>
      <c r="K35" s="3"/>
      <c r="L35" s="3"/>
      <c r="M35" s="3"/>
    </row>
    <row r="36" spans="1:13" ht="15.75" x14ac:dyDescent="0.25">
      <c r="A36" s="59"/>
      <c r="B36" s="3">
        <v>3.0000000000000018</v>
      </c>
      <c r="C36" s="18"/>
      <c r="D36" s="18"/>
      <c r="E36" s="18"/>
      <c r="F36" s="18"/>
      <c r="G36" s="18"/>
      <c r="H36" s="18"/>
      <c r="I36" s="18"/>
      <c r="J36" s="3"/>
      <c r="K36" s="3"/>
      <c r="L36" s="3"/>
      <c r="M36" s="3"/>
    </row>
    <row r="37" spans="1:13" ht="15.75" x14ac:dyDescent="0.25">
      <c r="A37" s="59"/>
      <c r="B37" s="18"/>
      <c r="C37" s="18"/>
      <c r="D37" s="18"/>
      <c r="E37" s="18"/>
      <c r="F37" s="18"/>
      <c r="G37" s="18"/>
      <c r="H37" s="18"/>
      <c r="I37" s="18"/>
      <c r="J37" s="3"/>
      <c r="K37" s="3"/>
      <c r="L37" s="3"/>
      <c r="M37" s="3"/>
    </row>
    <row r="38" spans="1:13" ht="15.75" x14ac:dyDescent="0.25">
      <c r="A38" s="59"/>
      <c r="B38" s="18"/>
      <c r="C38" s="18"/>
      <c r="D38" s="18"/>
      <c r="E38" s="18"/>
      <c r="F38" s="18"/>
      <c r="G38" s="18"/>
      <c r="H38" s="18"/>
      <c r="I38" s="18"/>
      <c r="J38" s="3"/>
      <c r="K38" s="3"/>
      <c r="L38" s="3"/>
      <c r="M38" s="3"/>
    </row>
    <row r="39" spans="1:13" ht="15.75" x14ac:dyDescent="0.25">
      <c r="A39" s="16"/>
      <c r="B39" s="3"/>
      <c r="C39" s="3"/>
      <c r="D39" s="3"/>
      <c r="E39" s="3"/>
      <c r="F39" s="3"/>
      <c r="G39" s="51"/>
      <c r="H39" s="15"/>
      <c r="I39" s="15"/>
      <c r="J39" s="3"/>
      <c r="K39" s="20"/>
      <c r="L39" s="56"/>
      <c r="M39" s="3"/>
    </row>
    <row r="40" spans="1:13" x14ac:dyDescent="0.2">
      <c r="A40" s="1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A41" s="1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A42" s="1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">
      <c r="A43" s="16"/>
      <c r="B43" s="3"/>
      <c r="C43" s="15"/>
      <c r="D43" s="15"/>
      <c r="E43" s="15"/>
      <c r="F43" s="15"/>
      <c r="G43" s="3"/>
      <c r="H43" s="3"/>
      <c r="I43" s="3"/>
      <c r="J43" s="3"/>
      <c r="K43" s="3"/>
      <c r="L43" s="3"/>
      <c r="M43" s="3"/>
    </row>
    <row r="44" spans="1:13" x14ac:dyDescent="0.2">
      <c r="A44" s="16"/>
      <c r="B44" s="3"/>
      <c r="C44" s="15"/>
      <c r="D44" s="15"/>
      <c r="E44" s="15"/>
      <c r="F44" s="15"/>
      <c r="G44" s="3"/>
      <c r="H44" s="3"/>
      <c r="I44" s="3"/>
      <c r="J44" s="3"/>
      <c r="K44" s="3"/>
      <c r="L44" s="3"/>
      <c r="M44" s="3"/>
    </row>
    <row r="45" spans="1:13" x14ac:dyDescent="0.2">
      <c r="A45" s="1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">
      <c r="A46" s="1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">
      <c r="A47" s="16"/>
      <c r="B47" s="15"/>
      <c r="C47" s="15"/>
      <c r="D47" s="15"/>
      <c r="E47" s="15"/>
      <c r="F47" s="15"/>
      <c r="G47" s="3"/>
      <c r="H47" s="15"/>
      <c r="I47" s="15"/>
      <c r="J47" s="15"/>
      <c r="K47" s="15"/>
      <c r="L47" s="15"/>
      <c r="M47" s="15"/>
    </row>
    <row r="48" spans="1:13" x14ac:dyDescent="0.2">
      <c r="A48" s="6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0"/>
  <sheetViews>
    <sheetView workbookViewId="0">
      <selection activeCell="H18" sqref="H18"/>
    </sheetView>
  </sheetViews>
  <sheetFormatPr defaultRowHeight="12.75" x14ac:dyDescent="0.2"/>
  <cols>
    <col min="1" max="1" width="14" bestFit="1" customWidth="1"/>
    <col min="2" max="2" width="14.42578125" bestFit="1" customWidth="1"/>
    <col min="4" max="4" width="13.7109375" bestFit="1" customWidth="1"/>
    <col min="5" max="5" width="12.7109375" bestFit="1" customWidth="1"/>
  </cols>
  <sheetData>
    <row r="1" spans="1:5" x14ac:dyDescent="0.2">
      <c r="A1" s="76" t="s">
        <v>60</v>
      </c>
      <c r="B1" s="82" t="s">
        <v>61</v>
      </c>
      <c r="C1" s="83"/>
      <c r="D1" s="82" t="s">
        <v>58</v>
      </c>
      <c r="E1" s="82" t="s">
        <v>7</v>
      </c>
    </row>
    <row r="2" spans="1:5" x14ac:dyDescent="0.2">
      <c r="A2" s="77" t="s">
        <v>42</v>
      </c>
      <c r="B2" s="78">
        <f ca="1">SUMIF(WITF_P2!$O$23:$Q$34,A2, WITF_P2!$R$23:$S$34)</f>
        <v>0</v>
      </c>
      <c r="D2" s="70" t="s">
        <v>42</v>
      </c>
      <c r="E2" s="79">
        <f ca="1">SUMIF(WITF_P2!$V$23:$W$34, D2, WITF_P2!$X$23:$X$34)</f>
        <v>0</v>
      </c>
    </row>
    <row r="3" spans="1:5" x14ac:dyDescent="0.2">
      <c r="A3" s="77" t="s">
        <v>54</v>
      </c>
      <c r="B3" s="78">
        <f ca="1">SUMIF(WITF_P2!$O$23:$Q$34,A3, WITF_P2!$R$23:$S$34)</f>
        <v>0</v>
      </c>
      <c r="D3" s="70" t="s">
        <v>54</v>
      </c>
      <c r="E3" s="79">
        <f ca="1">SUMIF(WITF_P2!$V$23:$W$34, D3, WITF_P2!$X$23:$X$34)</f>
        <v>0</v>
      </c>
    </row>
    <row r="4" spans="1:5" x14ac:dyDescent="0.2">
      <c r="A4" s="77" t="s">
        <v>46</v>
      </c>
      <c r="B4" s="78">
        <f ca="1">SUMIF(WITF_P2!$O$23:$Q$34,A4, WITF_P2!$R$23:$S$34)</f>
        <v>0</v>
      </c>
      <c r="D4" s="70" t="s">
        <v>46</v>
      </c>
      <c r="E4" s="79">
        <f ca="1">SUMIF(WITF_P2!$V$23:$W$34, D4, WITF_P2!$X$23:$X$34)</f>
        <v>0</v>
      </c>
    </row>
    <row r="5" spans="1:5" x14ac:dyDescent="0.2">
      <c r="A5" s="77" t="s">
        <v>48</v>
      </c>
      <c r="B5" s="78">
        <f ca="1">SUMIF(WITF_P2!$O$23:$Q$34,A5, WITF_P2!$R$23:$S$34)</f>
        <v>1.3000000000000001E-2</v>
      </c>
      <c r="D5" s="70" t="s">
        <v>48</v>
      </c>
      <c r="E5" s="79">
        <f ca="1">SUMIF(WITF_P2!$V$23:$W$34, D5, WITF_P2!$X$23:$X$34)</f>
        <v>1.3000000000000001E-2</v>
      </c>
    </row>
    <row r="6" spans="1:5" x14ac:dyDescent="0.2">
      <c r="A6" s="77" t="s">
        <v>40</v>
      </c>
      <c r="B6" s="78">
        <f ca="1">SUMIF(WITF_P2!$O$23:$Q$34,A6, WITF_P2!$R$23:$S$34)</f>
        <v>0</v>
      </c>
      <c r="D6" s="70" t="s">
        <v>40</v>
      </c>
      <c r="E6" s="79">
        <f ca="1">SUMIF(WITF_P2!$V$23:$W$34, D6, WITF_P2!$X$23:$X$34)</f>
        <v>0</v>
      </c>
    </row>
    <row r="7" spans="1:5" x14ac:dyDescent="0.2">
      <c r="A7" s="77" t="s">
        <v>38</v>
      </c>
      <c r="B7" s="78">
        <f ca="1">SUMIF(WITF_P2!$O$23:$Q$34,A7, WITF_P2!$R$23:$S$34)</f>
        <v>2.3E-2</v>
      </c>
      <c r="D7" s="70" t="s">
        <v>38</v>
      </c>
      <c r="E7" s="79">
        <f ca="1">SUMIF(WITF_P2!$V$23:$W$34, D7, WITF_P2!$X$23:$X$34)</f>
        <v>0</v>
      </c>
    </row>
    <row r="8" spans="1:5" x14ac:dyDescent="0.2">
      <c r="A8" s="77" t="s">
        <v>44</v>
      </c>
      <c r="B8" s="78">
        <f ca="1">SUMIF(WITF_P2!$O$23:$Q$34,A8, WITF_P2!$R$23:$S$34)</f>
        <v>0</v>
      </c>
      <c r="D8" s="70" t="s">
        <v>44</v>
      </c>
      <c r="E8" s="79">
        <f ca="1">SUMIF(WITF_P2!$V$23:$W$34, D8, WITF_P2!$X$23:$X$34)</f>
        <v>0</v>
      </c>
    </row>
    <row r="9" spans="1:5" x14ac:dyDescent="0.2">
      <c r="A9" s="77" t="s">
        <v>50</v>
      </c>
      <c r="B9" s="78">
        <f ca="1">SUMIF(WITF_P2!$O$23:$Q$34,A9, WITF_P2!$R$23:$S$34)</f>
        <v>0</v>
      </c>
      <c r="D9" s="70" t="s">
        <v>50</v>
      </c>
      <c r="E9" s="79">
        <f ca="1">SUMIF(WITF_P2!$V$23:$W$34, D9, WITF_P2!$X$23:$X$34)</f>
        <v>0.03</v>
      </c>
    </row>
    <row r="10" spans="1:5" x14ac:dyDescent="0.2">
      <c r="A10" s="77" t="s">
        <v>52</v>
      </c>
      <c r="B10" s="78">
        <f ca="1">SUMIF(WITF_P2!$O$23:$Q$34,A10, WITF_P2!$R$23:$S$34)</f>
        <v>0</v>
      </c>
      <c r="D10" s="70" t="s">
        <v>52</v>
      </c>
      <c r="E10" s="79">
        <f ca="1">SUMIF(WITF_P2!$V$23:$W$34, D10, WITF_P2!$X$23:$X$34)</f>
        <v>0</v>
      </c>
    </row>
    <row r="11" spans="1:5" x14ac:dyDescent="0.2">
      <c r="A11" s="77" t="s">
        <v>43</v>
      </c>
      <c r="B11" s="78">
        <f ca="1">SUMIF(WITF_P2!$O$23:$Q$34,A11, WITF_P2!$R$23:$S$34)</f>
        <v>0</v>
      </c>
      <c r="D11" s="82" t="s">
        <v>8</v>
      </c>
      <c r="E11" s="81">
        <f ca="1">SUM(E2:E10)</f>
        <v>4.2999999999999997E-2</v>
      </c>
    </row>
    <row r="12" spans="1:5" x14ac:dyDescent="0.2">
      <c r="A12" s="77" t="s">
        <v>47</v>
      </c>
      <c r="B12" s="78">
        <f ca="1">SUMIF(WITF_P2!$O$23:$Q$34,A12, WITF_P2!$R$23:$S$34)</f>
        <v>0</v>
      </c>
    </row>
    <row r="13" spans="1:5" x14ac:dyDescent="0.2">
      <c r="A13" s="77" t="s">
        <v>49</v>
      </c>
      <c r="B13" s="78">
        <f ca="1">SUMIF(WITF_P2!$O$23:$Q$34,A13, WITF_P2!$R$23:$S$34)</f>
        <v>0</v>
      </c>
    </row>
    <row r="14" spans="1:5" x14ac:dyDescent="0.2">
      <c r="A14" s="77" t="s">
        <v>41</v>
      </c>
      <c r="B14" s="78">
        <f ca="1">SUMIF(WITF_P2!$O$23:$Q$34,A14, WITF_P2!$R$23:$S$34)</f>
        <v>0</v>
      </c>
    </row>
    <row r="15" spans="1:5" x14ac:dyDescent="0.2">
      <c r="A15" s="77" t="s">
        <v>39</v>
      </c>
      <c r="B15" s="78">
        <f ca="1">SUMIF(WITF_P2!$O$23:$Q$34,A15, WITF_P2!$R$23:$S$34)</f>
        <v>0</v>
      </c>
    </row>
    <row r="16" spans="1:5" x14ac:dyDescent="0.2">
      <c r="A16" s="77" t="s">
        <v>45</v>
      </c>
      <c r="B16" s="78">
        <f ca="1">SUMIF(WITF_P2!$O$23:$Q$34,A16, WITF_P2!$R$23:$S$34)</f>
        <v>0</v>
      </c>
    </row>
    <row r="17" spans="1:3" x14ac:dyDescent="0.2">
      <c r="A17" s="77" t="s">
        <v>51</v>
      </c>
      <c r="B17" s="78">
        <f ca="1">SUMIF(WITF_P2!$O$23:$Q$34,A17, WITF_P2!$R$23:$S$34)</f>
        <v>0</v>
      </c>
    </row>
    <row r="18" spans="1:3" x14ac:dyDescent="0.2">
      <c r="A18" s="77" t="s">
        <v>53</v>
      </c>
      <c r="B18" s="78">
        <f ca="1">SUMIF(WITF_P2!$O$23:$Q$34,A18, WITF_P2!$R$23:$S$34)</f>
        <v>0</v>
      </c>
    </row>
    <row r="19" spans="1:3" x14ac:dyDescent="0.2">
      <c r="A19" s="80" t="s">
        <v>8</v>
      </c>
      <c r="B19" s="81">
        <f ca="1">SUM(B2:C18)</f>
        <v>3.6000000000000004E-2</v>
      </c>
    </row>
    <row r="23" spans="1:3" x14ac:dyDescent="0.2">
      <c r="A23" s="74"/>
      <c r="B23" s="74"/>
      <c r="C23" s="75"/>
    </row>
    <row r="24" spans="1:3" x14ac:dyDescent="0.2">
      <c r="A24" s="74"/>
      <c r="B24" s="74"/>
      <c r="C24" s="75"/>
    </row>
    <row r="25" spans="1:3" x14ac:dyDescent="0.2">
      <c r="A25" s="74"/>
      <c r="B25" s="74"/>
      <c r="C25" s="75"/>
    </row>
    <row r="26" spans="1:3" x14ac:dyDescent="0.2">
      <c r="A26" s="74"/>
      <c r="B26" s="74"/>
      <c r="C26" s="75"/>
    </row>
    <row r="27" spans="1:3" x14ac:dyDescent="0.2">
      <c r="A27" s="74"/>
      <c r="B27" s="74"/>
      <c r="C27" s="75"/>
    </row>
    <row r="28" spans="1:3" x14ac:dyDescent="0.2">
      <c r="A28" s="74"/>
      <c r="B28" s="74"/>
      <c r="C28" s="75"/>
    </row>
    <row r="29" spans="1:3" x14ac:dyDescent="0.2">
      <c r="A29" s="74"/>
      <c r="B29" s="74"/>
      <c r="C29" s="75"/>
    </row>
    <row r="30" spans="1:3" x14ac:dyDescent="0.2">
      <c r="A30" s="74"/>
      <c r="B30" s="74"/>
      <c r="C30" s="75"/>
    </row>
    <row r="31" spans="1:3" x14ac:dyDescent="0.2">
      <c r="A31" s="74"/>
      <c r="B31" s="74"/>
      <c r="C31" s="75"/>
    </row>
    <row r="32" spans="1:3" x14ac:dyDescent="0.2">
      <c r="A32" s="74"/>
      <c r="B32" s="74"/>
      <c r="C32" s="75"/>
    </row>
    <row r="33" spans="1:3" x14ac:dyDescent="0.2">
      <c r="A33" s="74"/>
      <c r="B33" s="74"/>
      <c r="C33" s="75"/>
    </row>
    <row r="34" spans="1:3" x14ac:dyDescent="0.2">
      <c r="A34" s="74"/>
      <c r="B34" s="74"/>
      <c r="C34" s="75"/>
    </row>
    <row r="35" spans="1:3" x14ac:dyDescent="0.2">
      <c r="A35" s="74"/>
      <c r="B35" s="74"/>
      <c r="C35" s="75"/>
    </row>
    <row r="36" spans="1:3" x14ac:dyDescent="0.2">
      <c r="A36" s="74"/>
      <c r="B36" s="74"/>
      <c r="C36" s="75"/>
    </row>
    <row r="37" spans="1:3" x14ac:dyDescent="0.2">
      <c r="A37" s="74"/>
      <c r="B37" s="74"/>
      <c r="C37" s="75"/>
    </row>
    <row r="38" spans="1:3" x14ac:dyDescent="0.2">
      <c r="A38" s="74"/>
      <c r="B38" s="74"/>
      <c r="C38" s="75"/>
    </row>
    <row r="39" spans="1:3" x14ac:dyDescent="0.2">
      <c r="A39" s="74"/>
      <c r="B39" s="74"/>
      <c r="C39" s="75"/>
    </row>
    <row r="40" spans="1:3" x14ac:dyDescent="0.2">
      <c r="A40" s="75"/>
      <c r="B40" s="75"/>
      <c r="C40" s="75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WITF_P1</vt:lpstr>
      <vt:lpstr>WITF_P2</vt:lpstr>
      <vt:lpstr>ribits</vt:lpstr>
      <vt:lpstr>Sheet2</vt:lpstr>
      <vt:lpstr>Sheet3</vt:lpstr>
      <vt:lpstr>ImpactType</vt:lpstr>
      <vt:lpstr>ImpType</vt:lpstr>
      <vt:lpstr>WITF_P1!Print_Area</vt:lpstr>
      <vt:lpstr>WITF_P2!Print_Area</vt:lpstr>
      <vt:lpstr>Ratio</vt:lpstr>
      <vt:lpstr>ReplType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MSCDMJ</dc:creator>
  <cp:lastModifiedBy>John Spielmacher</cp:lastModifiedBy>
  <cp:lastPrinted>2018-03-02T20:42:46Z</cp:lastPrinted>
  <dcterms:created xsi:type="dcterms:W3CDTF">2000-12-21T19:07:24Z</dcterms:created>
  <dcterms:modified xsi:type="dcterms:W3CDTF">2019-12-16T19:12:40Z</dcterms:modified>
</cp:coreProperties>
</file>