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50" yWindow="-345" windowWidth="15480" windowHeight="10740" activeTab="2"/>
  </bookViews>
  <sheets>
    <sheet name="AM Forecasts" sheetId="1" r:id="rId1"/>
    <sheet name="PM Forecasts" sheetId="3" r:id="rId2"/>
    <sheet name="AADT Forecasts" sheetId="5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#N/A</definedName>
    <definedName name="\f">#REF!</definedName>
    <definedName name="\g">#REF!</definedName>
    <definedName name="\h">#REF!</definedName>
    <definedName name="\i">#REF!</definedName>
    <definedName name="\j">#REF!</definedName>
    <definedName name="\r">#REF!</definedName>
    <definedName name="\t">#REF!</definedName>
    <definedName name="\v">#REF!</definedName>
    <definedName name="\w">#REF!</definedName>
    <definedName name="_DIF11">#REF!</definedName>
    <definedName name="_DIF12">#REF!</definedName>
    <definedName name="_DIF13">#REF!</definedName>
    <definedName name="_DIF21">#REF!</definedName>
    <definedName name="_DIF22">#REF!</definedName>
    <definedName name="_DIF23">#REF!</definedName>
    <definedName name="_DIF31">#REF!</definedName>
    <definedName name="_DIF32">#REF!</definedName>
    <definedName name="_DIF33">#REF!</definedName>
    <definedName name="_EFY1">#REF!</definedName>
    <definedName name="_EFY2">#REF!</definedName>
    <definedName name="_EFY3">#REF!</definedName>
    <definedName name="_IND11">#REF!</definedName>
    <definedName name="_IND12">#REF!</definedName>
    <definedName name="_IND13">#REF!</definedName>
    <definedName name="_IND2">#REF!</definedName>
    <definedName name="_IND21">#REF!</definedName>
    <definedName name="_IND22">#REF!</definedName>
    <definedName name="_IND23">#REF!</definedName>
    <definedName name="_IND31">#REF!</definedName>
    <definedName name="_IND32">#REF!</definedName>
    <definedName name="_IND33">#REF!</definedName>
    <definedName name="_JJ1">#REF!</definedName>
    <definedName name="_JJ10">#REF!</definedName>
    <definedName name="_JJ11">#REF!</definedName>
    <definedName name="_JJ12">#REF!</definedName>
    <definedName name="_JJ13">#REF!</definedName>
    <definedName name="_JJ14">#REF!</definedName>
    <definedName name="_JJ15">#REF!</definedName>
    <definedName name="_JJ16">#REF!</definedName>
    <definedName name="_JJ17">#REF!</definedName>
    <definedName name="_JJ18">#REF!</definedName>
    <definedName name="_JJ19">#REF!</definedName>
    <definedName name="_JJ2">#REF!</definedName>
    <definedName name="_JJ20">#REF!</definedName>
    <definedName name="_JJ21">#REF!</definedName>
    <definedName name="_JJ22">#REF!</definedName>
    <definedName name="_JJ23">#REF!</definedName>
    <definedName name="_JJ24">#REF!</definedName>
    <definedName name="_JJ25">#REF!</definedName>
    <definedName name="_JJ26">#REF!</definedName>
    <definedName name="_JJ27">#REF!</definedName>
    <definedName name="_JJ28">#REF!</definedName>
    <definedName name="_JJ29">#REF!</definedName>
    <definedName name="_JJ3">#REF!</definedName>
    <definedName name="_JJ30">#REF!</definedName>
    <definedName name="_JJ31">#REF!</definedName>
    <definedName name="_JJ32">#REF!</definedName>
    <definedName name="_JJ33">#REF!</definedName>
    <definedName name="_JJ34">#REF!</definedName>
    <definedName name="_JJ35">#REF!</definedName>
    <definedName name="_JJ36">#REF!</definedName>
    <definedName name="_JJ37">#REF!</definedName>
    <definedName name="_JJ38">#REF!</definedName>
    <definedName name="_JJ39">#REF!</definedName>
    <definedName name="_JJ4">#REF!</definedName>
    <definedName name="_JJ40">#REF!</definedName>
    <definedName name="_JJ41">#REF!</definedName>
    <definedName name="_JJ42">#REF!</definedName>
    <definedName name="_JJ43">#REF!</definedName>
    <definedName name="_JJ44">#REF!</definedName>
    <definedName name="_JJ45">#REF!</definedName>
    <definedName name="_JJ46">#REF!</definedName>
    <definedName name="_JJ47">#REF!</definedName>
    <definedName name="_JJ48">#REF!</definedName>
    <definedName name="_JJ49">#REF!</definedName>
    <definedName name="_JJ5">#REF!</definedName>
    <definedName name="_JJ50">#REF!</definedName>
    <definedName name="_JJ51">#REF!</definedName>
    <definedName name="_JJ52">#REF!</definedName>
    <definedName name="_JJ53">#REF!</definedName>
    <definedName name="_JJ54">#REF!</definedName>
    <definedName name="_JJ55">#REF!</definedName>
    <definedName name="_JJ56">#REF!</definedName>
    <definedName name="_JJ57">#REF!</definedName>
    <definedName name="_JJ58">#REF!</definedName>
    <definedName name="_JJ59">#REF!</definedName>
    <definedName name="_JJ6">#REF!</definedName>
    <definedName name="_JJ60">#REF!</definedName>
    <definedName name="_JJ61">#REF!</definedName>
    <definedName name="_JJ62">#REF!</definedName>
    <definedName name="_JJ63">#REF!</definedName>
    <definedName name="_JJ64">#REF!</definedName>
    <definedName name="_JJ65">#REF!</definedName>
    <definedName name="_JJ66">#REF!</definedName>
    <definedName name="_JJ67">#REF!</definedName>
    <definedName name="_JJ68">#REF!</definedName>
    <definedName name="_JJ69">#REF!</definedName>
    <definedName name="_JJ7">#REF!</definedName>
    <definedName name="_JJ70">#REF!</definedName>
    <definedName name="_JJ71">#REF!</definedName>
    <definedName name="_JJ72">#REF!</definedName>
    <definedName name="_JJ8">#REF!</definedName>
    <definedName name="_JJ9">#REF!</definedName>
    <definedName name="_KK1">#REF!</definedName>
    <definedName name="_KK10">#REF!</definedName>
    <definedName name="_KK11">#REF!</definedName>
    <definedName name="_KK12">#REF!</definedName>
    <definedName name="_KK13">#REF!</definedName>
    <definedName name="_KK14">#REF!</definedName>
    <definedName name="_KK15">#REF!</definedName>
    <definedName name="_KK16">#REF!</definedName>
    <definedName name="_KK17">#REF!</definedName>
    <definedName name="_KK18">#REF!</definedName>
    <definedName name="_KK19">#REF!</definedName>
    <definedName name="_KK2">#REF!</definedName>
    <definedName name="_KK20">#REF!</definedName>
    <definedName name="_KK21">#REF!</definedName>
    <definedName name="_KK22">#REF!</definedName>
    <definedName name="_KK23">#REF!</definedName>
    <definedName name="_KK24">#REF!</definedName>
    <definedName name="_KK25">#REF!</definedName>
    <definedName name="_KK26">#REF!</definedName>
    <definedName name="_KK27">#REF!</definedName>
    <definedName name="_KK28">#REF!</definedName>
    <definedName name="_KK29">#REF!</definedName>
    <definedName name="_KK3">#REF!</definedName>
    <definedName name="_KK30">#REF!</definedName>
    <definedName name="_KK31">#REF!</definedName>
    <definedName name="_KK32">#REF!</definedName>
    <definedName name="_KK33">#REF!</definedName>
    <definedName name="_KK34">#REF!</definedName>
    <definedName name="_KK35">#REF!</definedName>
    <definedName name="_KK36">#REF!</definedName>
    <definedName name="_KK37">#REF!</definedName>
    <definedName name="_KK38">#REF!</definedName>
    <definedName name="_KK39">#REF!</definedName>
    <definedName name="_KK4">#REF!</definedName>
    <definedName name="_KK40">#REF!</definedName>
    <definedName name="_KK41">#REF!</definedName>
    <definedName name="_KK42">#REF!</definedName>
    <definedName name="_KK43">#REF!</definedName>
    <definedName name="_KK44">#REF!</definedName>
    <definedName name="_KK45">#REF!</definedName>
    <definedName name="_KK46">#REF!</definedName>
    <definedName name="_KK47">#REF!</definedName>
    <definedName name="_KK48">#REF!</definedName>
    <definedName name="_KK49">#REF!</definedName>
    <definedName name="_KK5">#REF!</definedName>
    <definedName name="_KK50">#REF!</definedName>
    <definedName name="_KK51">#REF!</definedName>
    <definedName name="_KK52">#REF!</definedName>
    <definedName name="_KK53">#REF!</definedName>
    <definedName name="_KK54">#REF!</definedName>
    <definedName name="_KK55">#REF!</definedName>
    <definedName name="_KK56">#REF!</definedName>
    <definedName name="_KK57">#REF!</definedName>
    <definedName name="_KK58">#REF!</definedName>
    <definedName name="_KK59">#REF!</definedName>
    <definedName name="_KK6">#REF!</definedName>
    <definedName name="_KK60">#REF!</definedName>
    <definedName name="_KK61">#REF!</definedName>
    <definedName name="_KK62">#REF!</definedName>
    <definedName name="_KK63">#REF!</definedName>
    <definedName name="_KK64">#REF!</definedName>
    <definedName name="_KK65">#REF!</definedName>
    <definedName name="_KK66">#REF!</definedName>
    <definedName name="_KK67">#REF!</definedName>
    <definedName name="_KK68">#REF!</definedName>
    <definedName name="_KK69">#REF!</definedName>
    <definedName name="_KK7">#REF!</definedName>
    <definedName name="_KK70">#REF!</definedName>
    <definedName name="_KK71">#REF!</definedName>
    <definedName name="_KK72">#REF!</definedName>
    <definedName name="_KK8">#REF!</definedName>
    <definedName name="_KK9">#REF!</definedName>
    <definedName name="_LOC1">#REF!</definedName>
    <definedName name="_LOC2">#REF!</definedName>
    <definedName name="_LOC3">#REF!</definedName>
    <definedName name="_MAX11">#REF!</definedName>
    <definedName name="_MAX12">#REF!</definedName>
    <definedName name="_MAX13">#REF!</definedName>
    <definedName name="_MAX21">#REF!</definedName>
    <definedName name="_MAX22">#REF!</definedName>
    <definedName name="_MAX23">#REF!</definedName>
    <definedName name="_MAX31">#REF!</definedName>
    <definedName name="_MAX32">#REF!</definedName>
    <definedName name="_MAX33">#REF!</definedName>
    <definedName name="_NFY1">#REF!</definedName>
    <definedName name="_NFY2">#REF!</definedName>
    <definedName name="_NFY3">#REF!</definedName>
    <definedName name="_Pos1">#REF!</definedName>
    <definedName name="_Pos2">#REF!</definedName>
    <definedName name="_Pos3">#REF!</definedName>
    <definedName name="_Pos4">#REF!</definedName>
    <definedName name="_Pos5">#REF!</definedName>
    <definedName name="_Pos6">#REF!</definedName>
    <definedName name="_Pos7">#REF!</definedName>
    <definedName name="_Pos8">#REF!</definedName>
    <definedName name="_Pos9">#REF!</definedName>
    <definedName name="_RNG1">#REF!</definedName>
    <definedName name="_RNG10">#REF!</definedName>
    <definedName name="_RNG11">#REF!</definedName>
    <definedName name="_RNG12">#REF!</definedName>
    <definedName name="_RNG13">#REF!</definedName>
    <definedName name="_RNG14">#REF!</definedName>
    <definedName name="_RNG15">#REF!</definedName>
    <definedName name="_RNG16">#REF!</definedName>
    <definedName name="_RNG17">#REF!</definedName>
    <definedName name="_RNG18">#REF!</definedName>
    <definedName name="_RNG19">#REF!</definedName>
    <definedName name="_RNG2">#REF!</definedName>
    <definedName name="_RNG20">#REF!</definedName>
    <definedName name="_RNG21">#REF!</definedName>
    <definedName name="_RNG22">#REF!</definedName>
    <definedName name="_RNG23">#REF!</definedName>
    <definedName name="_RNG24">#REF!</definedName>
    <definedName name="_RNG25">#REF!</definedName>
    <definedName name="_RNG26">#REF!</definedName>
    <definedName name="_RNG27">#REF!</definedName>
    <definedName name="_RNG28">#REF!</definedName>
    <definedName name="_RNG29">#REF!</definedName>
    <definedName name="_RNG3">#REF!</definedName>
    <definedName name="_RNG30">#REF!</definedName>
    <definedName name="_RNG31">#REF!</definedName>
    <definedName name="_RNG32">#REF!</definedName>
    <definedName name="_RNG33">#REF!</definedName>
    <definedName name="_RNG34">#REF!</definedName>
    <definedName name="_RNG35">#REF!</definedName>
    <definedName name="_RNG36">#REF!</definedName>
    <definedName name="_RNG37">#REF!</definedName>
    <definedName name="_RNG38">#REF!</definedName>
    <definedName name="_RNG39">#REF!</definedName>
    <definedName name="_RNG4">#REF!</definedName>
    <definedName name="_RNG40">#REF!</definedName>
    <definedName name="_RNG41">#REF!</definedName>
    <definedName name="_RNG42">#REF!</definedName>
    <definedName name="_RNG43">#REF!</definedName>
    <definedName name="_RNG44">#REF!</definedName>
    <definedName name="_RNG45">#REF!</definedName>
    <definedName name="_RNG46">#REF!</definedName>
    <definedName name="_RNG47">#REF!</definedName>
    <definedName name="_RNG48">#REF!</definedName>
    <definedName name="_RNG49">#REF!</definedName>
    <definedName name="_RNG5">#REF!</definedName>
    <definedName name="_RNG50">#REF!</definedName>
    <definedName name="_RNG51">#REF!</definedName>
    <definedName name="_RNG52">#REF!</definedName>
    <definedName name="_RNG53">#REF!</definedName>
    <definedName name="_RNG54">#REF!</definedName>
    <definedName name="_RNG55">#REF!</definedName>
    <definedName name="_RNG56">#REF!</definedName>
    <definedName name="_RNG57">#REF!</definedName>
    <definedName name="_RNG58">#REF!</definedName>
    <definedName name="_RNG59">#REF!</definedName>
    <definedName name="_RNG6">#REF!</definedName>
    <definedName name="_RNG60">#REF!</definedName>
    <definedName name="_RNG7">#REF!</definedName>
    <definedName name="_RNG8">#REF!</definedName>
    <definedName name="_RNG9">#REF!</definedName>
    <definedName name="_SFY1">#REF!</definedName>
    <definedName name="_SFY2">#REF!</definedName>
    <definedName name="_SFY3">#REF!</definedName>
    <definedName name="_SUB2">#REF!</definedName>
    <definedName name="_SUM1">#REF!</definedName>
    <definedName name="_SUM2">#REF!</definedName>
    <definedName name="_SUM3">#REF!</definedName>
    <definedName name="_TT11">#REF!</definedName>
    <definedName name="_TT12">#REF!</definedName>
    <definedName name="_TT13">#REF!</definedName>
    <definedName name="_TT21">#REF!</definedName>
    <definedName name="_TT22">#REF!</definedName>
    <definedName name="_TT23">#REF!</definedName>
    <definedName name="_TT31">#REF!</definedName>
    <definedName name="_TT32">#REF!</definedName>
    <definedName name="_TT33">#REF!</definedName>
    <definedName name="_WFY1">#REF!</definedName>
    <definedName name="_WFY2">#REF!</definedName>
    <definedName name="_WFY3">#REF!</definedName>
    <definedName name="amea">#REF!</definedName>
    <definedName name="amedhp">#REF!</definedName>
    <definedName name="amedsa">#REF!</definedName>
    <definedName name="amedsd">#REF!</definedName>
    <definedName name="amedyfa">#REF!</definedName>
    <definedName name="amedyfd">#REF!</definedName>
    <definedName name="amel">#REF!</definedName>
    <definedName name="amer">#REF!</definedName>
    <definedName name="amet">#REF!</definedName>
    <definedName name="amett">#REF!</definedName>
    <definedName name="amna">#REF!</definedName>
    <definedName name="amnd">#REF!</definedName>
    <definedName name="amndhp">#REF!</definedName>
    <definedName name="amndsa">#REF!</definedName>
    <definedName name="amndsd">#REF!</definedName>
    <definedName name="amndyfa">#REF!</definedName>
    <definedName name="amndyfd">#REF!</definedName>
    <definedName name="amnl">#REF!</definedName>
    <definedName name="amnr">#REF!</definedName>
    <definedName name="amnt">#REF!</definedName>
    <definedName name="amntt">#REF!</definedName>
    <definedName name="AMPK1">#REF!</definedName>
    <definedName name="AMPK2">#REF!</definedName>
    <definedName name="AMPK3">#REF!</definedName>
    <definedName name="AMPK4">#REF!</definedName>
    <definedName name="AMPK5">#REF!</definedName>
    <definedName name="amsa">#REF!</definedName>
    <definedName name="amsd">#REF!</definedName>
    <definedName name="amsdhp">#REF!</definedName>
    <definedName name="amsdsa">#REF!</definedName>
    <definedName name="amsdsd">#REF!</definedName>
    <definedName name="amsdyfa">#REF!</definedName>
    <definedName name="amsdyfd">#REF!</definedName>
    <definedName name="amsl">#REF!</definedName>
    <definedName name="amsr">#REF!</definedName>
    <definedName name="amst">#REF!</definedName>
    <definedName name="amstt">#REF!</definedName>
    <definedName name="amwa">#REF!</definedName>
    <definedName name="amwd">#REF!</definedName>
    <definedName name="amwdhp">#REF!</definedName>
    <definedName name="amwdsa">#REF!</definedName>
    <definedName name="amwdsd">#REF!</definedName>
    <definedName name="amwdyfa">#REF!</definedName>
    <definedName name="amwdyfd">#REF!</definedName>
    <definedName name="amwl">#REF!</definedName>
    <definedName name="amwr">#REF!</definedName>
    <definedName name="amwrt">#REF!</definedName>
    <definedName name="amwt">#REF!</definedName>
    <definedName name="amwtt">#REF!</definedName>
    <definedName name="aned">#REF!</definedName>
    <definedName name="BYADTE">#REF!</definedName>
    <definedName name="BYADTN">#REF!</definedName>
    <definedName name="BYADTS">#REF!</definedName>
    <definedName name="BYADTW">#REF!</definedName>
    <definedName name="CHK">#REF!</definedName>
    <definedName name="CNTR">#REF!</definedName>
    <definedName name="CNTR1">#REF!</definedName>
    <definedName name="GrRtS2">'[1]Data Entry'!$AA$126</definedName>
    <definedName name="GrRtW3">'[1]Data Entry'!$AA$118</definedName>
    <definedName name="gtamfy1">'[2]Data Entry'!#REF!</definedName>
    <definedName name="gtamfy2">'[2]Data Entry'!#REF!</definedName>
    <definedName name="gtamfy3">'[2]Data Entry'!#REF!</definedName>
    <definedName name="gtmdfy1">'[2]Data Entry'!#REF!</definedName>
    <definedName name="gtmdfy2">'[2]Data Entry'!#REF!</definedName>
    <definedName name="gtmdfy3">'[2]Data Entry'!#REF!</definedName>
    <definedName name="gtpmfy1">'[2]Data Entry'!#REF!</definedName>
    <definedName name="gtpmfy2">'[2]Data Entry'!#REF!</definedName>
    <definedName name="gtpmfy3">'[2]Data Entry'!#REF!</definedName>
    <definedName name="INDX">#REF!</definedName>
    <definedName name="JJ">#REF!</definedName>
    <definedName name="LOCN1">#REF!</definedName>
    <definedName name="mdea">#REF!</definedName>
    <definedName name="mded">#REF!</definedName>
    <definedName name="mdedhp">#REF!</definedName>
    <definedName name="mdedsa">#REF!</definedName>
    <definedName name="mdedsd">#REF!</definedName>
    <definedName name="mdedyfa">#REF!</definedName>
    <definedName name="mdedyfd">#REF!</definedName>
    <definedName name="mdel">#REF!</definedName>
    <definedName name="mder">#REF!</definedName>
    <definedName name="mdet">#REF!</definedName>
    <definedName name="mdett">#REF!</definedName>
    <definedName name="mdna">#REF!</definedName>
    <definedName name="mdnd">#REF!</definedName>
    <definedName name="mdndhp">#REF!</definedName>
    <definedName name="mdndsa">#REF!</definedName>
    <definedName name="mdndsd">#REF!</definedName>
    <definedName name="mdndyfa">#REF!</definedName>
    <definedName name="mdndyfd">#REF!</definedName>
    <definedName name="mdnl">#REF!</definedName>
    <definedName name="mdnr">#REF!</definedName>
    <definedName name="mdnt">#REF!</definedName>
    <definedName name="mdntt">#REF!</definedName>
    <definedName name="MDPK1">#REF!</definedName>
    <definedName name="MDPK2">#REF!</definedName>
    <definedName name="MDPK3">#REF!</definedName>
    <definedName name="MDPK4">#REF!</definedName>
    <definedName name="MDPK5">#REF!</definedName>
    <definedName name="mdsa">#REF!</definedName>
    <definedName name="mdsd">#REF!</definedName>
    <definedName name="mdsdhp">#REF!</definedName>
    <definedName name="mdsdsa">#REF!</definedName>
    <definedName name="mdsdsd">#REF!</definedName>
    <definedName name="mdsdyfa">#REF!</definedName>
    <definedName name="mdsdyfd">#REF!</definedName>
    <definedName name="mdsl">#REF!</definedName>
    <definedName name="mdsr">#REF!</definedName>
    <definedName name="mdst">#REF!</definedName>
    <definedName name="mdstt">#REF!</definedName>
    <definedName name="mdwa">#REF!</definedName>
    <definedName name="mdwd">#REF!</definedName>
    <definedName name="mdwdhp">#REF!</definedName>
    <definedName name="mdwdsa">#REF!</definedName>
    <definedName name="mdwdsd">#REF!</definedName>
    <definedName name="mdwdsp">#REF!</definedName>
    <definedName name="mdwdyfa">#REF!</definedName>
    <definedName name="mdwdyfd">#REF!</definedName>
    <definedName name="mdwdypa">#REF!</definedName>
    <definedName name="mdwl">#REF!</definedName>
    <definedName name="mdwr">#REF!</definedName>
    <definedName name="mdwt">#REF!</definedName>
    <definedName name="mdwtt">#REF!</definedName>
    <definedName name="NOADD1">#REF!</definedName>
    <definedName name="NOADD2">#REF!</definedName>
    <definedName name="NOADD3">#REF!</definedName>
    <definedName name="NOADD4">#REF!</definedName>
    <definedName name="NOADD5">#REF!</definedName>
    <definedName name="NOADD6">#REF!</definedName>
    <definedName name="NOADD7">#REF!</definedName>
    <definedName name="NOADD8">#REF!</definedName>
    <definedName name="NOADD9">#REF!</definedName>
    <definedName name="PMPK1">#REF!</definedName>
    <definedName name="PMPK2">#REF!</definedName>
    <definedName name="PMPK3">#REF!</definedName>
    <definedName name="PMPK4">#REF!</definedName>
    <definedName name="PMPK5">#REF!</definedName>
    <definedName name="_xlnm.Print_Area" localSheetId="2">'AADT Forecasts'!$B$3:$X$50</definedName>
    <definedName name="_xlnm.Print_Area" localSheetId="0">'AM Forecasts'!$B$3:$X$50</definedName>
    <definedName name="_xlnm.Print_Area" localSheetId="1">'PM Forecasts'!$B$3:$X$50</definedName>
    <definedName name="Print_Area_MI">#REF!</definedName>
    <definedName name="prntrng">#REF!</definedName>
    <definedName name="RNGXX">#REF!</definedName>
    <definedName name="STRT">#REF!</definedName>
    <definedName name="WADJ">#REF!</definedName>
  </definedNames>
  <calcPr calcId="125725" refMode="R1C1"/>
</workbook>
</file>

<file path=xl/calcChain.xml><?xml version="1.0" encoding="utf-8"?>
<calcChain xmlns="http://schemas.openxmlformats.org/spreadsheetml/2006/main">
  <c r="O37" i="1"/>
  <c r="N40"/>
  <c r="F34" i="5"/>
  <c r="I35"/>
  <c r="D37"/>
  <c r="K38"/>
  <c r="C40"/>
  <c r="J41"/>
  <c r="L41" s="1"/>
  <c r="E43"/>
  <c r="H44"/>
  <c r="G20"/>
  <c r="H19"/>
  <c r="F19"/>
  <c r="G18"/>
  <c r="G20" i="3"/>
  <c r="H19"/>
  <c r="F19"/>
  <c r="G18"/>
  <c r="G20" i="1"/>
  <c r="H19"/>
  <c r="F19"/>
  <c r="G18"/>
  <c r="S44" i="5"/>
  <c r="P43"/>
  <c r="U41"/>
  <c r="N40"/>
  <c r="V38"/>
  <c r="O37"/>
  <c r="M37" s="1"/>
  <c r="T35"/>
  <c r="Q34"/>
  <c r="K66" s="1"/>
  <c r="S24"/>
  <c r="K63" s="1"/>
  <c r="P23"/>
  <c r="U21"/>
  <c r="N20"/>
  <c r="K60" s="1"/>
  <c r="V18"/>
  <c r="K62" s="1"/>
  <c r="O17"/>
  <c r="T15"/>
  <c r="Q14"/>
  <c r="K61" s="1"/>
  <c r="H24"/>
  <c r="K58" s="1"/>
  <c r="R26" s="1"/>
  <c r="E23"/>
  <c r="J21"/>
  <c r="C20"/>
  <c r="K55" s="1"/>
  <c r="M19" s="1"/>
  <c r="K18"/>
  <c r="D17"/>
  <c r="B17" s="1"/>
  <c r="I15"/>
  <c r="F14"/>
  <c r="S44" i="3"/>
  <c r="P43"/>
  <c r="Q47" s="1"/>
  <c r="U41"/>
  <c r="N40"/>
  <c r="V38"/>
  <c r="O37"/>
  <c r="T35"/>
  <c r="Q34"/>
  <c r="S31" s="1"/>
  <c r="H44"/>
  <c r="K68" s="1"/>
  <c r="E43"/>
  <c r="J41"/>
  <c r="C40"/>
  <c r="K65" s="1"/>
  <c r="K38"/>
  <c r="K67"/>
  <c r="D37"/>
  <c r="I35"/>
  <c r="F34"/>
  <c r="S24"/>
  <c r="P23"/>
  <c r="U21"/>
  <c r="N20"/>
  <c r="V18"/>
  <c r="K62" s="1"/>
  <c r="O17"/>
  <c r="T15"/>
  <c r="Q14"/>
  <c r="K61" s="1"/>
  <c r="H24"/>
  <c r="E23"/>
  <c r="J21"/>
  <c r="C20"/>
  <c r="K18"/>
  <c r="D17"/>
  <c r="I15"/>
  <c r="F14"/>
  <c r="S44" i="1"/>
  <c r="P43"/>
  <c r="U41"/>
  <c r="V38"/>
  <c r="T35"/>
  <c r="Q34"/>
  <c r="S31" s="1"/>
  <c r="H44"/>
  <c r="K68" s="1"/>
  <c r="E43"/>
  <c r="J41"/>
  <c r="C40"/>
  <c r="K65" s="1"/>
  <c r="K38"/>
  <c r="D37"/>
  <c r="I35"/>
  <c r="F34"/>
  <c r="S24"/>
  <c r="P23"/>
  <c r="U21"/>
  <c r="N20"/>
  <c r="V18"/>
  <c r="K62" s="1"/>
  <c r="O17"/>
  <c r="T15"/>
  <c r="Q14"/>
  <c r="K61" s="1"/>
  <c r="H24"/>
  <c r="K58" s="1"/>
  <c r="R26" s="1"/>
  <c r="E23"/>
  <c r="F27" s="1"/>
  <c r="J21"/>
  <c r="C20"/>
  <c r="K18"/>
  <c r="D17"/>
  <c r="I15"/>
  <c r="F14"/>
  <c r="K66" i="3"/>
  <c r="W41"/>
  <c r="F47"/>
  <c r="H31"/>
  <c r="L41"/>
  <c r="B37"/>
  <c r="Q27"/>
  <c r="K56"/>
  <c r="R12" s="1"/>
  <c r="S11"/>
  <c r="K57"/>
  <c r="W19" s="1"/>
  <c r="W21"/>
  <c r="K55"/>
  <c r="M19" s="1"/>
  <c r="M17"/>
  <c r="H11"/>
  <c r="L21"/>
  <c r="K66" i="1"/>
  <c r="K67"/>
  <c r="M37"/>
  <c r="F47"/>
  <c r="H31"/>
  <c r="L41"/>
  <c r="B37"/>
  <c r="Q27"/>
  <c r="K56"/>
  <c r="R12" s="1"/>
  <c r="K57"/>
  <c r="W19" s="1"/>
  <c r="W21"/>
  <c r="K55"/>
  <c r="M19" s="1"/>
  <c r="M17"/>
  <c r="H11"/>
  <c r="L21"/>
  <c r="W41" i="5" l="1"/>
  <c r="Q47"/>
  <c r="H31"/>
  <c r="F27" i="3"/>
  <c r="K68" i="5"/>
  <c r="S31"/>
  <c r="K67"/>
  <c r="K65"/>
  <c r="F47"/>
  <c r="B37"/>
  <c r="Q27"/>
  <c r="G46"/>
  <c r="S11"/>
  <c r="K57"/>
  <c r="W19" s="1"/>
  <c r="W21"/>
  <c r="M17"/>
  <c r="H11"/>
  <c r="F27"/>
  <c r="K56"/>
  <c r="R12" s="1"/>
  <c r="G32" s="1"/>
  <c r="R32" s="1"/>
  <c r="L21"/>
  <c r="L39"/>
  <c r="B39"/>
  <c r="S19"/>
  <c r="W41" i="1"/>
  <c r="Q47"/>
  <c r="M37" i="3"/>
  <c r="K63"/>
  <c r="K60"/>
  <c r="K58"/>
  <c r="R26" s="1"/>
  <c r="G46" s="1"/>
  <c r="R46" s="1"/>
  <c r="G32"/>
  <c r="R32" s="1"/>
  <c r="B17"/>
  <c r="L39"/>
  <c r="Q19"/>
  <c r="B39"/>
  <c r="R20"/>
  <c r="K63" i="1"/>
  <c r="K60"/>
  <c r="G46"/>
  <c r="R46" s="1"/>
  <c r="S11"/>
  <c r="G32"/>
  <c r="R32" s="1"/>
  <c r="B17"/>
  <c r="L39"/>
  <c r="Q19"/>
  <c r="S19"/>
  <c r="B39"/>
  <c r="R18"/>
  <c r="R20"/>
  <c r="R46" i="5" l="1"/>
  <c r="R20"/>
  <c r="Q19"/>
  <c r="R18"/>
  <c r="W39"/>
  <c r="Q39" s="1"/>
  <c r="F39"/>
  <c r="H39"/>
  <c r="M39"/>
  <c r="G40"/>
  <c r="G38"/>
  <c r="R18" i="3"/>
  <c r="S19"/>
  <c r="W39"/>
  <c r="Q39" s="1"/>
  <c r="F39"/>
  <c r="H39"/>
  <c r="G40"/>
  <c r="M39"/>
  <c r="G38"/>
  <c r="W39" i="1"/>
  <c r="Q39" s="1"/>
  <c r="F39"/>
  <c r="H39"/>
  <c r="G40"/>
  <c r="M39"/>
  <c r="G38"/>
  <c r="R40" i="5" l="1"/>
  <c r="S39"/>
  <c r="R38"/>
  <c r="R38" i="3"/>
  <c r="S39"/>
  <c r="R40"/>
  <c r="R40" i="1"/>
  <c r="S39"/>
  <c r="R38"/>
</calcChain>
</file>

<file path=xl/sharedStrings.xml><?xml version="1.0" encoding="utf-8"?>
<sst xmlns="http://schemas.openxmlformats.org/spreadsheetml/2006/main" count="185" uniqueCount="62">
  <si>
    <t>WisDot Bureau of Planning</t>
  </si>
  <si>
    <t>Projected AM Design Hour Traffic Volumes</t>
  </si>
  <si>
    <t>Project Description</t>
  </si>
  <si>
    <t>Traffic Forecasting Section</t>
  </si>
  <si>
    <t>Design Hour:</t>
  </si>
  <si>
    <t>Forecast Completed:</t>
  </si>
  <si>
    <t>Design Hour Turning Movement Data</t>
  </si>
  <si>
    <t>Year:</t>
  </si>
  <si>
    <t>Forecast Year:</t>
  </si>
  <si>
    <t xml:space="preserve"> </t>
  </si>
  <si>
    <t>Projected PM Design Hour Traffic Volumes</t>
  </si>
  <si>
    <t>Projected Average Annual Daily Traffic Volumes</t>
  </si>
  <si>
    <t>Turning Movement Data</t>
  </si>
  <si>
    <t>AT11nu</t>
  </si>
  <si>
    <t>AT11wu</t>
  </si>
  <si>
    <t>AT11su</t>
  </si>
  <si>
    <t>AT11eu</t>
  </si>
  <si>
    <t>AT12nu</t>
  </si>
  <si>
    <t>AT12wu</t>
  </si>
  <si>
    <t>AT12su</t>
  </si>
  <si>
    <t>AT12eu</t>
  </si>
  <si>
    <t>AT13nu</t>
  </si>
  <si>
    <t>AT13wu</t>
  </si>
  <si>
    <t>AT13su</t>
  </si>
  <si>
    <t>AT13eu</t>
  </si>
  <si>
    <t>% chng 12w</t>
  </si>
  <si>
    <t>% chng 12n</t>
  </si>
  <si>
    <t>% chng 12e</t>
  </si>
  <si>
    <t>% chng 12s</t>
  </si>
  <si>
    <t>% chng23w</t>
  </si>
  <si>
    <t>% chng23n</t>
  </si>
  <si>
    <t>% chng 23e</t>
  </si>
  <si>
    <t>% chng 23s</t>
  </si>
  <si>
    <t>% chng34w</t>
  </si>
  <si>
    <t>% chng34n</t>
  </si>
  <si>
    <t>% chng 34e</t>
  </si>
  <si>
    <t>% chng 34s</t>
  </si>
  <si>
    <t>AT31nu</t>
  </si>
  <si>
    <t>AT31wu</t>
  </si>
  <si>
    <t>AT31su</t>
  </si>
  <si>
    <t>AT31eu</t>
  </si>
  <si>
    <t>AT32nu</t>
  </si>
  <si>
    <t>AT32wu</t>
  </si>
  <si>
    <t>AT32su</t>
  </si>
  <si>
    <t>AT32eu</t>
  </si>
  <si>
    <t>AT33nu</t>
  </si>
  <si>
    <t>AT33wu</t>
  </si>
  <si>
    <t>AT33su</t>
  </si>
  <si>
    <t>AT33eu</t>
  </si>
  <si>
    <t>Project ID: 6380-06-05</t>
  </si>
  <si>
    <t>Location: STH 97 and Doege Street</t>
  </si>
  <si>
    <t>Route: STH 97</t>
  </si>
  <si>
    <t>Region/County: NC-Rhinelander</t>
  </si>
  <si>
    <t>10-26-11</t>
  </si>
  <si>
    <t>7AM - 8AM</t>
  </si>
  <si>
    <t>STH 97</t>
  </si>
  <si>
    <t>Doege Street</t>
  </si>
  <si>
    <t>4:15PM - 5:15PM</t>
  </si>
  <si>
    <t>Forecast by:  Kim Tran</t>
  </si>
  <si>
    <t>Phone:  (608) 264-7265</t>
  </si>
  <si>
    <t>Email:  kim.tran@dot.wi.gov</t>
  </si>
  <si>
    <t>Design Hour:  24 hours</t>
  </si>
</sst>
</file>

<file path=xl/styles.xml><?xml version="1.0" encoding="utf-8"?>
<styleSheet xmlns="http://schemas.openxmlformats.org/spreadsheetml/2006/main">
  <numFmts count="1">
    <numFmt numFmtId="164" formatCode="0_)"/>
  </numFmts>
  <fonts count="32">
    <font>
      <sz val="9"/>
      <name val="Tms Rmn"/>
    </font>
    <font>
      <b/>
      <sz val="12"/>
      <color indexed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Tms Rmn"/>
    </font>
    <font>
      <sz val="12"/>
      <name val="Tms Rmn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Tms Rmn"/>
    </font>
    <font>
      <b/>
      <sz val="10"/>
      <name val="Tms Rmn"/>
    </font>
    <font>
      <b/>
      <sz val="11"/>
      <color indexed="12"/>
      <name val="Arial"/>
      <family val="2"/>
    </font>
    <font>
      <b/>
      <sz val="10"/>
      <color indexed="10"/>
      <name val="Arial"/>
      <family val="2"/>
    </font>
    <font>
      <sz val="12"/>
      <name val="Symbol"/>
      <family val="1"/>
      <charset val="2"/>
    </font>
    <font>
      <sz val="10"/>
      <name val="Tms Rmn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12"/>
      <name val="Arial"/>
      <family val="2"/>
    </font>
    <font>
      <b/>
      <sz val="9"/>
      <name val="Tms Rmn"/>
    </font>
    <font>
      <sz val="11"/>
      <name val="Arial"/>
      <family val="2"/>
    </font>
    <font>
      <b/>
      <sz val="12"/>
      <color indexed="8"/>
      <name val="Arial"/>
      <family val="2"/>
    </font>
    <font>
      <b/>
      <i/>
      <sz val="11"/>
      <color indexed="16"/>
      <name val="Arial"/>
      <family val="2"/>
    </font>
    <font>
      <b/>
      <sz val="12"/>
      <color indexed="12"/>
      <name val="Arial"/>
      <family val="2"/>
    </font>
    <font>
      <b/>
      <sz val="9"/>
      <color indexed="10"/>
      <name val="Arial"/>
      <family val="2"/>
    </font>
    <font>
      <b/>
      <sz val="12"/>
      <color indexed="18"/>
      <name val="Arial"/>
      <family val="2"/>
    </font>
    <font>
      <sz val="9"/>
      <color indexed="18"/>
      <name val="Tms Rmn"/>
    </font>
    <font>
      <b/>
      <sz val="11"/>
      <color indexed="8"/>
      <name val="Microsoft Sans Serif"/>
      <family val="2"/>
    </font>
    <font>
      <sz val="12"/>
      <name val="Microsoft Sans Serif"/>
      <family val="2"/>
    </font>
    <font>
      <sz val="11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164" fontId="0" fillId="0" borderId="0"/>
  </cellStyleXfs>
  <cellXfs count="243">
    <xf numFmtId="164" fontId="0" fillId="0" borderId="0" xfId="0"/>
    <xf numFmtId="164" fontId="1" fillId="0" borderId="1" xfId="0" applyFont="1" applyBorder="1" applyAlignment="1" applyProtection="1">
      <alignment horizontal="left"/>
    </xf>
    <xf numFmtId="164" fontId="2" fillId="0" borderId="2" xfId="0" applyFont="1" applyBorder="1" applyAlignment="1" applyProtection="1">
      <alignment horizontal="center"/>
    </xf>
    <xf numFmtId="164" fontId="3" fillId="0" borderId="3" xfId="0" applyFont="1" applyBorder="1" applyAlignment="1" applyProtection="1">
      <alignment horizontal="left"/>
    </xf>
    <xf numFmtId="164" fontId="4" fillId="0" borderId="4" xfId="0" applyFont="1" applyBorder="1"/>
    <xf numFmtId="164" fontId="5" fillId="0" borderId="5" xfId="0" applyFont="1" applyBorder="1"/>
    <xf numFmtId="164" fontId="0" fillId="0" borderId="6" xfId="0" applyBorder="1"/>
    <xf numFmtId="164" fontId="6" fillId="0" borderId="0" xfId="0" applyFont="1"/>
    <xf numFmtId="164" fontId="1" fillId="0" borderId="0" xfId="0" applyFont="1" applyBorder="1" applyAlignment="1" applyProtection="1">
      <alignment horizontal="left"/>
    </xf>
    <xf numFmtId="164" fontId="7" fillId="0" borderId="0" xfId="0" applyFont="1" applyAlignment="1" applyProtection="1">
      <alignment horizontal="centerContinuous"/>
      <protection locked="0"/>
    </xf>
    <xf numFmtId="164" fontId="3" fillId="0" borderId="0" xfId="0" applyFont="1" applyAlignment="1" applyProtection="1">
      <alignment horizontal="centerContinuous"/>
      <protection locked="0"/>
    </xf>
    <xf numFmtId="164" fontId="8" fillId="0" borderId="0" xfId="0" applyFont="1" applyAlignment="1" applyProtection="1">
      <alignment horizontal="centerContinuous"/>
      <protection locked="0"/>
    </xf>
    <xf numFmtId="164" fontId="9" fillId="0" borderId="0" xfId="0" applyFont="1" applyAlignment="1" applyProtection="1">
      <alignment horizontal="centerContinuous"/>
      <protection locked="0"/>
    </xf>
    <xf numFmtId="164" fontId="0" fillId="0" borderId="0" xfId="0" applyAlignment="1" applyProtection="1">
      <alignment horizontal="centerContinuous"/>
      <protection locked="0"/>
    </xf>
    <xf numFmtId="164" fontId="7" fillId="0" borderId="7" xfId="0" applyFont="1" applyFill="1" applyBorder="1" applyAlignment="1" applyProtection="1">
      <alignment horizontal="left"/>
      <protection locked="0"/>
    </xf>
    <xf numFmtId="164" fontId="10" fillId="0" borderId="8" xfId="0" applyFont="1" applyFill="1" applyBorder="1" applyProtection="1">
      <protection locked="0"/>
    </xf>
    <xf numFmtId="164" fontId="10" fillId="0" borderId="8" xfId="0" quotePrefix="1" applyFont="1" applyFill="1" applyBorder="1" applyAlignment="1" applyProtection="1">
      <alignment horizontal="left"/>
      <protection locked="0"/>
    </xf>
    <xf numFmtId="164" fontId="0" fillId="0" borderId="9" xfId="0" applyFill="1" applyBorder="1" applyProtection="1">
      <protection locked="0"/>
    </xf>
    <xf numFmtId="164" fontId="0" fillId="0" borderId="10" xfId="0" applyBorder="1"/>
    <xf numFmtId="164" fontId="11" fillId="0" borderId="0" xfId="0" applyFont="1"/>
    <xf numFmtId="164" fontId="5" fillId="0" borderId="0" xfId="0" applyFont="1"/>
    <xf numFmtId="164" fontId="7" fillId="0" borderId="11" xfId="0" applyFont="1" applyFill="1" applyBorder="1" applyAlignment="1" applyProtection="1">
      <alignment horizontal="left"/>
      <protection locked="0"/>
    </xf>
    <xf numFmtId="164" fontId="10" fillId="0" borderId="0" xfId="0" applyFont="1" applyFill="1" applyProtection="1">
      <protection locked="0"/>
    </xf>
    <xf numFmtId="164" fontId="10" fillId="0" borderId="0" xfId="0" applyFont="1" applyFill="1" applyAlignment="1" applyProtection="1">
      <protection locked="0"/>
    </xf>
    <xf numFmtId="164" fontId="12" fillId="0" borderId="0" xfId="0" applyFont="1" applyAlignment="1">
      <alignment horizontal="left"/>
    </xf>
    <xf numFmtId="164" fontId="13" fillId="0" borderId="0" xfId="0" applyFont="1" applyAlignment="1">
      <alignment horizontal="left"/>
    </xf>
    <xf numFmtId="164" fontId="14" fillId="0" borderId="0" xfId="0" applyFont="1" applyAlignment="1">
      <alignment horizontal="left"/>
    </xf>
    <xf numFmtId="164" fontId="7" fillId="0" borderId="11" xfId="0" applyFont="1" applyFill="1" applyBorder="1" applyProtection="1">
      <protection locked="0"/>
    </xf>
    <xf numFmtId="164" fontId="0" fillId="0" borderId="0" xfId="0" applyFill="1" applyProtection="1">
      <protection locked="0"/>
    </xf>
    <xf numFmtId="164" fontId="10" fillId="0" borderId="0" xfId="0" applyFont="1" applyFill="1" applyAlignment="1" applyProtection="1">
      <alignment horizontal="left"/>
      <protection locked="0"/>
    </xf>
    <xf numFmtId="164" fontId="15" fillId="0" borderId="0" xfId="0" applyFont="1"/>
    <xf numFmtId="164" fontId="4" fillId="0" borderId="0" xfId="0" applyFont="1" applyAlignment="1"/>
    <xf numFmtId="164" fontId="0" fillId="0" borderId="0" xfId="0" applyAlignment="1"/>
    <xf numFmtId="164" fontId="16" fillId="0" borderId="12" xfId="0" applyFont="1" applyBorder="1"/>
    <xf numFmtId="164" fontId="16" fillId="0" borderId="0" xfId="0" applyFont="1" applyBorder="1"/>
    <xf numFmtId="164" fontId="0" fillId="0" borderId="0" xfId="0" applyBorder="1"/>
    <xf numFmtId="164" fontId="7" fillId="0" borderId="0" xfId="0" applyFont="1" applyBorder="1"/>
    <xf numFmtId="164" fontId="16" fillId="0" borderId="0" xfId="0" applyFont="1"/>
    <xf numFmtId="164" fontId="7" fillId="0" borderId="13" xfId="0" applyFont="1" applyFill="1" applyBorder="1" applyAlignment="1" applyProtection="1">
      <alignment horizontal="left"/>
      <protection locked="0"/>
    </xf>
    <xf numFmtId="164" fontId="17" fillId="0" borderId="14" xfId="0" applyFont="1" applyFill="1" applyBorder="1" applyProtection="1">
      <protection locked="0"/>
    </xf>
    <xf numFmtId="164" fontId="17" fillId="0" borderId="14" xfId="0" applyFont="1" applyFill="1" applyBorder="1" applyAlignment="1" applyProtection="1">
      <alignment horizontal="left"/>
      <protection locked="0"/>
    </xf>
    <xf numFmtId="164" fontId="16" fillId="0" borderId="14" xfId="0" applyFont="1" applyFill="1" applyBorder="1" applyProtection="1">
      <protection locked="0"/>
    </xf>
    <xf numFmtId="164" fontId="16" fillId="0" borderId="15" xfId="0" applyFont="1" applyFill="1" applyBorder="1" applyProtection="1">
      <protection locked="0"/>
    </xf>
    <xf numFmtId="164" fontId="16" fillId="0" borderId="10" xfId="0" applyFont="1" applyBorder="1"/>
    <xf numFmtId="164" fontId="17" fillId="0" borderId="0" xfId="0" applyFont="1"/>
    <xf numFmtId="164" fontId="7" fillId="0" borderId="0" xfId="0" applyFont="1" applyAlignment="1" applyProtection="1">
      <alignment horizontal="left"/>
    </xf>
    <xf numFmtId="164" fontId="19" fillId="0" borderId="0" xfId="0" applyFont="1" applyAlignment="1">
      <alignment horizontal="right"/>
    </xf>
    <xf numFmtId="164" fontId="17" fillId="0" borderId="0" xfId="0" applyFont="1" applyAlignment="1">
      <alignment horizontal="center"/>
    </xf>
    <xf numFmtId="164" fontId="20" fillId="0" borderId="16" xfId="0" applyFont="1" applyBorder="1" applyProtection="1">
      <protection locked="0"/>
    </xf>
    <xf numFmtId="164" fontId="16" fillId="0" borderId="11" xfId="0" applyFont="1" applyBorder="1"/>
    <xf numFmtId="164" fontId="7" fillId="0" borderId="17" xfId="0" applyFont="1" applyBorder="1" applyProtection="1"/>
    <xf numFmtId="164" fontId="7" fillId="0" borderId="18" xfId="0" applyFont="1" applyBorder="1" applyAlignment="1">
      <alignment horizontal="centerContinuous"/>
    </xf>
    <xf numFmtId="164" fontId="16" fillId="0" borderId="0" xfId="0" applyFont="1" applyAlignment="1">
      <alignment horizontal="centerContinuous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18" xfId="0" applyFont="1" applyBorder="1"/>
    <xf numFmtId="164" fontId="11" fillId="0" borderId="16" xfId="0" applyNumberFormat="1" applyFont="1" applyBorder="1" applyProtection="1">
      <protection locked="0"/>
    </xf>
    <xf numFmtId="164" fontId="17" fillId="0" borderId="11" xfId="0" applyNumberFormat="1" applyFont="1" applyBorder="1" applyProtection="1"/>
    <xf numFmtId="164" fontId="7" fillId="0" borderId="17" xfId="0" applyNumberFormat="1" applyFont="1" applyBorder="1" applyProtection="1"/>
    <xf numFmtId="164" fontId="17" fillId="0" borderId="0" xfId="0" applyNumberFormat="1" applyFont="1" applyProtection="1"/>
    <xf numFmtId="164" fontId="17" fillId="0" borderId="18" xfId="0" applyNumberFormat="1" applyFont="1" applyBorder="1" applyProtection="1"/>
    <xf numFmtId="164" fontId="11" fillId="0" borderId="19" xfId="0" applyNumberFormat="1" applyFont="1" applyBorder="1" applyProtection="1">
      <protection locked="0"/>
    </xf>
    <xf numFmtId="164" fontId="11" fillId="0" borderId="20" xfId="0" applyNumberFormat="1" applyFont="1" applyBorder="1" applyProtection="1">
      <protection locked="0"/>
    </xf>
    <xf numFmtId="164" fontId="7" fillId="0" borderId="17" xfId="0" applyFont="1" applyFill="1" applyBorder="1" applyProtection="1"/>
    <xf numFmtId="164" fontId="7" fillId="0" borderId="21" xfId="0" applyNumberFormat="1" applyFont="1" applyBorder="1" applyAlignment="1" applyProtection="1">
      <alignment horizontal="left"/>
    </xf>
    <xf numFmtId="164" fontId="0" fillId="0" borderId="22" xfId="0" applyBorder="1"/>
    <xf numFmtId="164" fontId="17" fillId="0" borderId="8" xfId="0" applyNumberFormat="1" applyFont="1" applyBorder="1" applyProtection="1"/>
    <xf numFmtId="164" fontId="11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17" fillId="0" borderId="0" xfId="0" applyFont="1" applyAlignment="1">
      <alignment horizontal="right"/>
    </xf>
    <xf numFmtId="164" fontId="21" fillId="0" borderId="0" xfId="0" applyFont="1"/>
    <xf numFmtId="164" fontId="17" fillId="0" borderId="14" xfId="0" applyNumberFormat="1" applyFont="1" applyBorder="1" applyProtection="1"/>
    <xf numFmtId="164" fontId="7" fillId="0" borderId="0" xfId="0" applyFont="1" applyAlignment="1">
      <alignment horizontal="left"/>
    </xf>
    <xf numFmtId="164" fontId="17" fillId="0" borderId="23" xfId="0" applyNumberFormat="1" applyFont="1" applyBorder="1" applyProtection="1"/>
    <xf numFmtId="164" fontId="17" fillId="0" borderId="24" xfId="0" applyNumberFormat="1" applyFont="1" applyBorder="1" applyProtection="1"/>
    <xf numFmtId="164" fontId="17" fillId="0" borderId="25" xfId="0" applyNumberFormat="1" applyFont="1" applyBorder="1" applyProtection="1"/>
    <xf numFmtId="164" fontId="17" fillId="0" borderId="16" xfId="0" applyNumberFormat="1" applyFont="1" applyBorder="1" applyProtection="1"/>
    <xf numFmtId="164" fontId="17" fillId="0" borderId="9" xfId="0" applyNumberFormat="1" applyFont="1" applyBorder="1" applyProtection="1"/>
    <xf numFmtId="164" fontId="17" fillId="0" borderId="16" xfId="0" applyFont="1" applyBorder="1"/>
    <xf numFmtId="164" fontId="17" fillId="0" borderId="0" xfId="0" applyFont="1" applyBorder="1"/>
    <xf numFmtId="164" fontId="17" fillId="0" borderId="0" xfId="0" applyFont="1" applyFill="1"/>
    <xf numFmtId="164" fontId="16" fillId="0" borderId="0" xfId="0" applyFont="1" applyFill="1"/>
    <xf numFmtId="164" fontId="16" fillId="0" borderId="10" xfId="0" applyFont="1" applyFill="1" applyBorder="1"/>
    <xf numFmtId="164" fontId="16" fillId="0" borderId="26" xfId="0" applyFont="1" applyBorder="1"/>
    <xf numFmtId="164" fontId="17" fillId="0" borderId="0" xfId="0" applyFont="1" applyProtection="1"/>
    <xf numFmtId="164" fontId="11" fillId="0" borderId="16" xfId="0" applyFont="1" applyBorder="1" applyProtection="1">
      <protection locked="0"/>
    </xf>
    <xf numFmtId="164" fontId="17" fillId="0" borderId="11" xfId="0" applyFont="1" applyBorder="1"/>
    <xf numFmtId="164" fontId="7" fillId="0" borderId="27" xfId="0" applyFont="1" applyBorder="1" applyAlignment="1">
      <alignment horizontal="centerContinuous"/>
    </xf>
    <xf numFmtId="164" fontId="17" fillId="0" borderId="0" xfId="0" applyFont="1" applyAlignment="1">
      <alignment horizontal="centerContinuous"/>
    </xf>
    <xf numFmtId="164" fontId="17" fillId="0" borderId="0" xfId="0" applyNumberFormat="1" applyFont="1" applyAlignment="1" applyProtection="1">
      <alignment horizontal="left"/>
    </xf>
    <xf numFmtId="164" fontId="7" fillId="0" borderId="17" xfId="0" applyNumberFormat="1" applyFont="1" applyFill="1" applyBorder="1" applyProtection="1"/>
    <xf numFmtId="164" fontId="17" fillId="0" borderId="0" xfId="0" applyNumberFormat="1" applyFont="1" applyBorder="1" applyProtection="1"/>
    <xf numFmtId="164" fontId="16" fillId="0" borderId="26" xfId="0" applyNumberFormat="1" applyFont="1" applyBorder="1" applyProtection="1"/>
    <xf numFmtId="164" fontId="7" fillId="0" borderId="28" xfId="0" applyNumberFormat="1" applyFont="1" applyBorder="1" applyProtection="1"/>
    <xf numFmtId="164" fontId="23" fillId="0" borderId="17" xfId="0" applyNumberFormat="1" applyFont="1" applyBorder="1" applyProtection="1"/>
    <xf numFmtId="164" fontId="7" fillId="0" borderId="26" xfId="0" applyFont="1" applyBorder="1" applyAlignment="1">
      <alignment horizontal="left"/>
    </xf>
    <xf numFmtId="164" fontId="16" fillId="0" borderId="0" xfId="0" applyNumberFormat="1" applyFont="1" applyProtection="1"/>
    <xf numFmtId="164" fontId="16" fillId="0" borderId="16" xfId="0" applyNumberFormat="1" applyFont="1" applyBorder="1" applyProtection="1"/>
    <xf numFmtId="164" fontId="16" fillId="0" borderId="9" xfId="0" applyNumberFormat="1" applyFont="1" applyBorder="1" applyProtection="1"/>
    <xf numFmtId="164" fontId="16" fillId="0" borderId="18" xfId="0" applyNumberFormat="1" applyFont="1" applyBorder="1" applyProtection="1"/>
    <xf numFmtId="164" fontId="16" fillId="0" borderId="16" xfId="0" applyFont="1" applyBorder="1"/>
    <xf numFmtId="164" fontId="16" fillId="0" borderId="9" xfId="0" applyFont="1" applyBorder="1"/>
    <xf numFmtId="164" fontId="24" fillId="0" borderId="0" xfId="0" applyFont="1"/>
    <xf numFmtId="164" fontId="16" fillId="0" borderId="29" xfId="0" applyFont="1" applyBorder="1"/>
    <xf numFmtId="164" fontId="16" fillId="0" borderId="30" xfId="0" applyFont="1" applyBorder="1"/>
    <xf numFmtId="164" fontId="25" fillId="0" borderId="0" xfId="0" applyFont="1"/>
    <xf numFmtId="164" fontId="7" fillId="0" borderId="0" xfId="0" applyFont="1"/>
    <xf numFmtId="164" fontId="17" fillId="0" borderId="0" xfId="0" applyFont="1" applyAlignment="1" applyProtection="1">
      <alignment horizontal="left"/>
    </xf>
    <xf numFmtId="164" fontId="22" fillId="0" borderId="0" xfId="0" applyFont="1" applyFill="1"/>
    <xf numFmtId="0" fontId="7" fillId="0" borderId="7" xfId="0" applyNumberFormat="1" applyFont="1" applyFill="1" applyBorder="1" applyAlignment="1" applyProtection="1">
      <alignment horizontal="left"/>
    </xf>
    <xf numFmtId="0" fontId="10" fillId="0" borderId="8" xfId="0" applyNumberFormat="1" applyFont="1" applyFill="1" applyBorder="1"/>
    <xf numFmtId="0" fontId="10" fillId="0" borderId="8" xfId="0" quotePrefix="1" applyNumberFormat="1" applyFont="1" applyFill="1" applyBorder="1" applyAlignment="1" applyProtection="1">
      <alignment horizontal="left"/>
    </xf>
    <xf numFmtId="0" fontId="0" fillId="0" borderId="9" xfId="0" applyNumberFormat="1" applyFill="1" applyBorder="1"/>
    <xf numFmtId="0" fontId="7" fillId="0" borderId="11" xfId="0" applyNumberFormat="1" applyFont="1" applyFill="1" applyBorder="1" applyAlignment="1" applyProtection="1">
      <alignment horizontal="left"/>
    </xf>
    <xf numFmtId="0" fontId="10" fillId="0" borderId="0" xfId="0" applyNumberFormat="1" applyFont="1" applyFill="1"/>
    <xf numFmtId="0" fontId="10" fillId="0" borderId="0" xfId="0" applyNumberFormat="1" applyFont="1" applyFill="1" applyAlignment="1" applyProtection="1"/>
    <xf numFmtId="0" fontId="0" fillId="0" borderId="0" xfId="0" applyNumberFormat="1" applyFill="1"/>
    <xf numFmtId="0" fontId="10" fillId="0" borderId="0" xfId="0" applyNumberFormat="1" applyFont="1" applyFill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17" fillId="0" borderId="14" xfId="0" applyNumberFormat="1" applyFont="1" applyFill="1" applyBorder="1"/>
    <xf numFmtId="0" fontId="17" fillId="0" borderId="14" xfId="0" applyNumberFormat="1" applyFont="1" applyFill="1" applyBorder="1" applyAlignment="1" applyProtection="1">
      <alignment horizontal="left"/>
    </xf>
    <xf numFmtId="0" fontId="16" fillId="0" borderId="14" xfId="0" applyNumberFormat="1" applyFont="1" applyFill="1" applyBorder="1"/>
    <xf numFmtId="0" fontId="16" fillId="0" borderId="15" xfId="0" applyNumberFormat="1" applyFont="1" applyFill="1" applyBorder="1"/>
    <xf numFmtId="164" fontId="16" fillId="0" borderId="26" xfId="0" applyFont="1" applyFill="1" applyBorder="1"/>
    <xf numFmtId="164" fontId="26" fillId="0" borderId="0" xfId="0" applyFont="1"/>
    <xf numFmtId="164" fontId="2" fillId="0" borderId="2" xfId="0" applyFont="1" applyBorder="1" applyAlignment="1" applyProtection="1">
      <alignment horizontal="left"/>
    </xf>
    <xf numFmtId="164" fontId="16" fillId="2" borderId="12" xfId="0" applyFont="1" applyFill="1" applyBorder="1"/>
    <xf numFmtId="164" fontId="16" fillId="2" borderId="0" xfId="0" applyFont="1" applyFill="1" applyBorder="1"/>
    <xf numFmtId="164" fontId="17" fillId="2" borderId="0" xfId="0" applyFont="1" applyFill="1" applyBorder="1"/>
    <xf numFmtId="164" fontId="7" fillId="2" borderId="0" xfId="0" applyFont="1" applyFill="1" applyBorder="1"/>
    <xf numFmtId="164" fontId="7" fillId="2" borderId="0" xfId="0" applyFont="1" applyFill="1"/>
    <xf numFmtId="164" fontId="17" fillId="2" borderId="0" xfId="0" applyFont="1" applyFill="1" applyBorder="1" applyAlignment="1" applyProtection="1">
      <alignment horizontal="left"/>
    </xf>
    <xf numFmtId="164" fontId="7" fillId="2" borderId="0" xfId="0" applyFont="1" applyFill="1" applyBorder="1" applyAlignment="1" applyProtection="1">
      <alignment horizontal="center" vertical="center"/>
      <protection locked="0"/>
    </xf>
    <xf numFmtId="164" fontId="7" fillId="2" borderId="0" xfId="0" applyFont="1" applyFill="1" applyBorder="1" applyAlignment="1" applyProtection="1">
      <alignment horizontal="centerContinuous" vertical="center"/>
      <protection locked="0"/>
    </xf>
    <xf numFmtId="164" fontId="7" fillId="2" borderId="0" xfId="0" applyFont="1" applyFill="1" applyBorder="1" applyAlignment="1" applyProtection="1">
      <alignment horizontal="left" vertical="center"/>
      <protection locked="0"/>
    </xf>
    <xf numFmtId="164" fontId="17" fillId="2" borderId="0" xfId="0" applyFont="1" applyFill="1" applyBorder="1" applyAlignment="1">
      <alignment horizontal="center"/>
    </xf>
    <xf numFmtId="164" fontId="16" fillId="2" borderId="12" xfId="0" applyNumberFormat="1" applyFont="1" applyFill="1" applyBorder="1" applyProtection="1"/>
    <xf numFmtId="164" fontId="16" fillId="2" borderId="31" xfId="0" applyFont="1" applyFill="1" applyBorder="1"/>
    <xf numFmtId="164" fontId="16" fillId="2" borderId="11" xfId="0" applyFont="1" applyFill="1" applyBorder="1"/>
    <xf numFmtId="1" fontId="7" fillId="2" borderId="17" xfId="0" applyNumberFormat="1" applyFont="1" applyFill="1" applyBorder="1" applyProtection="1"/>
    <xf numFmtId="164" fontId="7" fillId="2" borderId="18" xfId="0" applyFont="1" applyFill="1" applyBorder="1"/>
    <xf numFmtId="164" fontId="7" fillId="3" borderId="32" xfId="0" applyFont="1" applyFill="1" applyBorder="1"/>
    <xf numFmtId="164" fontId="16" fillId="2" borderId="18" xfId="0" applyFont="1" applyFill="1" applyBorder="1"/>
    <xf numFmtId="164" fontId="2" fillId="2" borderId="0" xfId="0" applyFont="1" applyFill="1" applyBorder="1" applyAlignment="1" applyProtection="1">
      <alignment horizontal="left" vertical="center"/>
    </xf>
    <xf numFmtId="164" fontId="11" fillId="2" borderId="0" xfId="0" applyFont="1" applyFill="1" applyBorder="1" applyProtection="1">
      <protection locked="0"/>
    </xf>
    <xf numFmtId="164" fontId="11" fillId="2" borderId="31" xfId="0" applyFont="1" applyFill="1" applyBorder="1" applyProtection="1">
      <protection locked="0"/>
    </xf>
    <xf numFmtId="164" fontId="17" fillId="2" borderId="11" xfId="0" applyFont="1" applyFill="1" applyBorder="1"/>
    <xf numFmtId="164" fontId="17" fillId="2" borderId="18" xfId="0" applyFont="1" applyFill="1" applyBorder="1"/>
    <xf numFmtId="164" fontId="11" fillId="2" borderId="30" xfId="0" applyFont="1" applyFill="1" applyBorder="1" applyProtection="1">
      <protection locked="0"/>
    </xf>
    <xf numFmtId="164" fontId="7" fillId="2" borderId="33" xfId="0" applyNumberFormat="1" applyFont="1" applyFill="1" applyBorder="1" applyAlignment="1" applyProtection="1">
      <alignment horizontal="left" vertical="center"/>
      <protection locked="0"/>
    </xf>
    <xf numFmtId="164" fontId="17" fillId="2" borderId="22" xfId="0" applyNumberFormat="1" applyFont="1" applyFill="1" applyBorder="1" applyAlignment="1" applyProtection="1">
      <alignment horizontal="centerContinuous" vertical="center"/>
    </xf>
    <xf numFmtId="164" fontId="17" fillId="2" borderId="0" xfId="0" applyNumberFormat="1" applyFont="1" applyFill="1" applyBorder="1" applyAlignment="1" applyProtection="1">
      <alignment horizontal="centerContinuous" vertical="center"/>
    </xf>
    <xf numFmtId="164" fontId="17" fillId="2" borderId="23" xfId="0" applyFont="1" applyFill="1" applyBorder="1"/>
    <xf numFmtId="164" fontId="17" fillId="2" borderId="8" xfId="0" applyFont="1" applyFill="1" applyBorder="1"/>
    <xf numFmtId="1" fontId="7" fillId="2" borderId="28" xfId="0" applyNumberFormat="1" applyFont="1" applyFill="1" applyBorder="1" applyProtection="1"/>
    <xf numFmtId="164" fontId="17" fillId="2" borderId="0" xfId="0" applyNumberFormat="1" applyFont="1" applyFill="1" applyBorder="1" applyProtection="1"/>
    <xf numFmtId="164" fontId="17" fillId="2" borderId="0" xfId="0" applyFont="1" applyFill="1" applyBorder="1" applyAlignment="1">
      <alignment horizontal="right"/>
    </xf>
    <xf numFmtId="164" fontId="17" fillId="4" borderId="34" xfId="0" applyFont="1" applyFill="1" applyBorder="1" applyAlignment="1">
      <alignment horizontal="center"/>
    </xf>
    <xf numFmtId="164" fontId="7" fillId="3" borderId="35" xfId="0" applyNumberFormat="1" applyFont="1" applyFill="1" applyBorder="1" applyProtection="1"/>
    <xf numFmtId="164" fontId="17" fillId="4" borderId="36" xfId="0" applyFont="1" applyFill="1" applyBorder="1" applyAlignment="1">
      <alignment horizontal="center"/>
    </xf>
    <xf numFmtId="164" fontId="17" fillId="4" borderId="37" xfId="0" applyFont="1" applyFill="1" applyBorder="1" applyAlignment="1">
      <alignment horizontal="center"/>
    </xf>
    <xf numFmtId="164" fontId="17" fillId="4" borderId="38" xfId="0" applyFont="1" applyFill="1" applyBorder="1" applyAlignment="1">
      <alignment horizontal="center"/>
    </xf>
    <xf numFmtId="164" fontId="17" fillId="2" borderId="14" xfId="0" applyFont="1" applyFill="1" applyBorder="1"/>
    <xf numFmtId="164" fontId="17" fillId="2" borderId="19" xfId="0" applyFont="1" applyFill="1" applyBorder="1"/>
    <xf numFmtId="164" fontId="7" fillId="2" borderId="12" xfId="0" applyFont="1" applyFill="1" applyBorder="1" applyAlignment="1" applyProtection="1">
      <alignment horizontal="left" vertical="center"/>
      <protection locked="0"/>
    </xf>
    <xf numFmtId="164" fontId="18" fillId="2" borderId="39" xfId="0" applyFont="1" applyFill="1" applyBorder="1" applyAlignment="1" applyProtection="1">
      <alignment horizontal="centerContinuous" vertical="center"/>
      <protection locked="0"/>
    </xf>
    <xf numFmtId="164" fontId="18" fillId="2" borderId="40" xfId="0" applyFont="1" applyFill="1" applyBorder="1" applyAlignment="1" applyProtection="1">
      <alignment horizontal="centerContinuous" vertical="center"/>
      <protection locked="0"/>
    </xf>
    <xf numFmtId="164" fontId="17" fillId="2" borderId="25" xfId="0" applyFont="1" applyFill="1" applyBorder="1"/>
    <xf numFmtId="164" fontId="17" fillId="2" borderId="16" xfId="0" applyFont="1" applyFill="1" applyBorder="1"/>
    <xf numFmtId="164" fontId="17" fillId="2" borderId="9" xfId="0" applyFont="1" applyFill="1" applyBorder="1"/>
    <xf numFmtId="164" fontId="18" fillId="2" borderId="0" xfId="0" applyFont="1" applyFill="1" applyBorder="1" applyAlignment="1">
      <alignment horizontal="centerContinuous" vertical="center"/>
    </xf>
    <xf numFmtId="164" fontId="17" fillId="0" borderId="0" xfId="0" applyFont="1" applyFill="1" applyBorder="1"/>
    <xf numFmtId="164" fontId="16" fillId="0" borderId="0" xfId="0" applyFont="1" applyFill="1" applyBorder="1"/>
    <xf numFmtId="164" fontId="7" fillId="3" borderId="32" xfId="0" applyNumberFormat="1" applyFont="1" applyFill="1" applyBorder="1" applyProtection="1"/>
    <xf numFmtId="164" fontId="30" fillId="3" borderId="32" xfId="0" applyFont="1" applyFill="1" applyBorder="1"/>
    <xf numFmtId="164" fontId="7" fillId="2" borderId="0" xfId="0" applyFont="1" applyFill="1" applyBorder="1" applyAlignment="1" applyProtection="1">
      <alignment horizontal="left"/>
    </xf>
    <xf numFmtId="164" fontId="16" fillId="2" borderId="10" xfId="0" applyFont="1" applyFill="1" applyBorder="1"/>
    <xf numFmtId="164" fontId="17" fillId="2" borderId="0" xfId="0" applyFont="1" applyFill="1"/>
    <xf numFmtId="164" fontId="11" fillId="2" borderId="16" xfId="0" applyFont="1" applyFill="1" applyBorder="1" applyProtection="1">
      <protection locked="0"/>
    </xf>
    <xf numFmtId="164" fontId="16" fillId="2" borderId="0" xfId="0" applyFont="1" applyFill="1"/>
    <xf numFmtId="164" fontId="7" fillId="2" borderId="17" xfId="0" applyNumberFormat="1" applyFont="1" applyFill="1" applyBorder="1" applyProtection="1"/>
    <xf numFmtId="164" fontId="7" fillId="2" borderId="27" xfId="0" applyFont="1" applyFill="1" applyBorder="1" applyAlignment="1">
      <alignment horizontal="centerContinuous"/>
    </xf>
    <xf numFmtId="164" fontId="17" fillId="2" borderId="0" xfId="0" applyFont="1" applyFill="1" applyAlignment="1">
      <alignment horizontal="centerContinuous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164" fontId="17" fillId="2" borderId="0" xfId="0" applyNumberFormat="1" applyFont="1" applyFill="1" applyProtection="1"/>
    <xf numFmtId="164" fontId="11" fillId="2" borderId="16" xfId="0" applyNumberFormat="1" applyFont="1" applyFill="1" applyBorder="1" applyProtection="1">
      <protection locked="0"/>
    </xf>
    <xf numFmtId="164" fontId="17" fillId="2" borderId="11" xfId="0" applyNumberFormat="1" applyFont="1" applyFill="1" applyBorder="1" applyProtection="1"/>
    <xf numFmtId="164" fontId="17" fillId="2" borderId="18" xfId="0" applyNumberFormat="1" applyFont="1" applyFill="1" applyBorder="1" applyProtection="1"/>
    <xf numFmtId="164" fontId="0" fillId="2" borderId="0" xfId="0" applyFill="1"/>
    <xf numFmtId="164" fontId="11" fillId="2" borderId="19" xfId="0" applyNumberFormat="1" applyFont="1" applyFill="1" applyBorder="1" applyProtection="1">
      <protection locked="0"/>
    </xf>
    <xf numFmtId="164" fontId="11" fillId="2" borderId="20" xfId="0" applyNumberFormat="1" applyFont="1" applyFill="1" applyBorder="1" applyProtection="1">
      <protection locked="0"/>
    </xf>
    <xf numFmtId="164" fontId="7" fillId="2" borderId="21" xfId="0" applyNumberFormat="1" applyFont="1" applyFill="1" applyBorder="1" applyAlignment="1" applyProtection="1">
      <alignment horizontal="left"/>
    </xf>
    <xf numFmtId="164" fontId="0" fillId="2" borderId="22" xfId="0" applyFill="1" applyBorder="1"/>
    <xf numFmtId="164" fontId="16" fillId="2" borderId="0" xfId="0" applyNumberFormat="1" applyFont="1" applyFill="1" applyAlignment="1" applyProtection="1"/>
    <xf numFmtId="164" fontId="16" fillId="2" borderId="10" xfId="0" applyFont="1" applyFill="1" applyBorder="1" applyAlignment="1"/>
    <xf numFmtId="164" fontId="17" fillId="2" borderId="8" xfId="0" applyNumberFormat="1" applyFont="1" applyFill="1" applyBorder="1" applyProtection="1"/>
    <xf numFmtId="164" fontId="17" fillId="2" borderId="0" xfId="0" applyFont="1" applyFill="1" applyAlignment="1">
      <alignment horizontal="center"/>
    </xf>
    <xf numFmtId="164" fontId="17" fillId="2" borderId="0" xfId="0" applyFont="1" applyFill="1" applyAlignment="1">
      <alignment horizontal="right"/>
    </xf>
    <xf numFmtId="164" fontId="7" fillId="2" borderId="17" xfId="0" applyFont="1" applyFill="1" applyBorder="1" applyProtection="1"/>
    <xf numFmtId="164" fontId="17" fillId="2" borderId="14" xfId="0" applyNumberFormat="1" applyFont="1" applyFill="1" applyBorder="1" applyProtection="1"/>
    <xf numFmtId="164" fontId="7" fillId="2" borderId="0" xfId="0" applyFont="1" applyFill="1" applyAlignment="1">
      <alignment horizontal="left"/>
    </xf>
    <xf numFmtId="164" fontId="17" fillId="2" borderId="23" xfId="0" applyNumberFormat="1" applyFont="1" applyFill="1" applyBorder="1" applyProtection="1"/>
    <xf numFmtId="164" fontId="17" fillId="2" borderId="24" xfId="0" applyNumberFormat="1" applyFont="1" applyFill="1" applyBorder="1" applyProtection="1"/>
    <xf numFmtId="164" fontId="17" fillId="2" borderId="25" xfId="0" applyNumberFormat="1" applyFont="1" applyFill="1" applyBorder="1" applyProtection="1"/>
    <xf numFmtId="164" fontId="17" fillId="2" borderId="16" xfId="0" applyNumberFormat="1" applyFont="1" applyFill="1" applyBorder="1" applyProtection="1"/>
    <xf numFmtId="164" fontId="17" fillId="2" borderId="9" xfId="0" applyNumberFormat="1" applyFont="1" applyFill="1" applyBorder="1" applyProtection="1"/>
    <xf numFmtId="164" fontId="16" fillId="2" borderId="0" xfId="0" applyNumberFormat="1" applyFont="1" applyFill="1" applyProtection="1"/>
    <xf numFmtId="164" fontId="16" fillId="2" borderId="16" xfId="0" applyNumberFormat="1" applyFont="1" applyFill="1" applyBorder="1" applyProtection="1"/>
    <xf numFmtId="164" fontId="16" fillId="2" borderId="9" xfId="0" applyNumberFormat="1" applyFont="1" applyFill="1" applyBorder="1" applyProtection="1"/>
    <xf numFmtId="164" fontId="16" fillId="2" borderId="16" xfId="0" applyFont="1" applyFill="1" applyBorder="1"/>
    <xf numFmtId="164" fontId="16" fillId="2" borderId="9" xfId="0" applyFont="1" applyFill="1" applyBorder="1"/>
    <xf numFmtId="164" fontId="7" fillId="2" borderId="32" xfId="0" applyFont="1" applyFill="1" applyBorder="1"/>
    <xf numFmtId="164" fontId="7" fillId="2" borderId="0" xfId="0" applyFont="1" applyFill="1" applyAlignment="1" applyProtection="1">
      <alignment horizontal="left"/>
    </xf>
    <xf numFmtId="164" fontId="16" fillId="2" borderId="0" xfId="0" applyFont="1" applyFill="1" applyAlignment="1" applyProtection="1">
      <alignment horizontal="left"/>
    </xf>
    <xf numFmtId="164" fontId="16" fillId="2" borderId="30" xfId="0" applyFont="1" applyFill="1" applyBorder="1"/>
    <xf numFmtId="164" fontId="16" fillId="2" borderId="41" xfId="0" applyFont="1" applyFill="1" applyBorder="1"/>
    <xf numFmtId="1" fontId="7" fillId="2" borderId="42" xfId="0" applyNumberFormat="1" applyFont="1" applyFill="1" applyBorder="1" applyProtection="1"/>
    <xf numFmtId="164" fontId="7" fillId="0" borderId="42" xfId="0" applyFont="1" applyBorder="1" applyProtection="1"/>
    <xf numFmtId="164" fontId="7" fillId="0" borderId="42" xfId="0" applyNumberFormat="1" applyFont="1" applyBorder="1" applyProtection="1"/>
    <xf numFmtId="164" fontId="7" fillId="0" borderId="42" xfId="0" applyFont="1" applyFill="1" applyBorder="1" applyProtection="1"/>
    <xf numFmtId="164" fontId="7" fillId="2" borderId="42" xfId="0" applyNumberFormat="1" applyFont="1" applyFill="1" applyBorder="1" applyProtection="1"/>
    <xf numFmtId="164" fontId="7" fillId="2" borderId="42" xfId="0" applyFont="1" applyFill="1" applyBorder="1"/>
    <xf numFmtId="164" fontId="7" fillId="2" borderId="42" xfId="0" applyFont="1" applyFill="1" applyBorder="1" applyProtection="1"/>
    <xf numFmtId="164" fontId="31" fillId="0" borderId="0" xfId="0" applyFont="1" applyAlignment="1">
      <alignment horizontal="right"/>
    </xf>
    <xf numFmtId="2" fontId="31" fillId="0" borderId="0" xfId="0" applyNumberFormat="1" applyFont="1" applyAlignment="1">
      <alignment horizontal="right"/>
    </xf>
    <xf numFmtId="164" fontId="27" fillId="0" borderId="12" xfId="0" applyFont="1" applyBorder="1" applyAlignment="1" applyProtection="1">
      <alignment horizontal="left"/>
      <protection locked="0"/>
    </xf>
    <xf numFmtId="164" fontId="27" fillId="0" borderId="0" xfId="0" applyFont="1" applyBorder="1" applyAlignment="1" applyProtection="1">
      <alignment horizontal="left"/>
      <protection locked="0"/>
    </xf>
    <xf numFmtId="164" fontId="2" fillId="0" borderId="2" xfId="0" applyFont="1" applyBorder="1" applyAlignment="1" applyProtection="1">
      <alignment horizontal="center"/>
    </xf>
    <xf numFmtId="164" fontId="2" fillId="0" borderId="43" xfId="0" applyFont="1" applyBorder="1" applyAlignment="1" applyProtection="1">
      <alignment horizontal="center"/>
    </xf>
    <xf numFmtId="164" fontId="27" fillId="0" borderId="44" xfId="0" applyFont="1" applyBorder="1" applyAlignment="1" applyProtection="1">
      <alignment horizontal="left"/>
    </xf>
    <xf numFmtId="164" fontId="27" fillId="0" borderId="1" xfId="0" applyFont="1" applyBorder="1" applyAlignment="1" applyProtection="1">
      <alignment horizontal="left"/>
    </xf>
    <xf numFmtId="164" fontId="27" fillId="0" borderId="12" xfId="0" applyFont="1" applyBorder="1" applyAlignment="1" applyProtection="1">
      <alignment horizontal="left"/>
    </xf>
    <xf numFmtId="164" fontId="27" fillId="0" borderId="0" xfId="0" applyFont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protection locked="0"/>
    </xf>
    <xf numFmtId="164" fontId="0" fillId="0" borderId="0" xfId="0" applyFont="1" applyFill="1" applyBorder="1" applyAlignment="1"/>
    <xf numFmtId="49" fontId="7" fillId="0" borderId="0" xfId="0" applyNumberFormat="1" applyFont="1" applyFill="1" applyBorder="1" applyAlignment="1" applyProtection="1">
      <alignment horizontal="left"/>
      <protection locked="0"/>
    </xf>
    <xf numFmtId="164" fontId="0" fillId="0" borderId="0" xfId="0" applyFont="1" applyFill="1" applyBorder="1" applyAlignment="1">
      <alignment horizontal="left"/>
    </xf>
    <xf numFmtId="164" fontId="7" fillId="0" borderId="0" xfId="0" applyFont="1" applyAlignment="1" applyProtection="1">
      <alignment horizontal="right"/>
    </xf>
    <xf numFmtId="164" fontId="7" fillId="0" borderId="0" xfId="0" applyFont="1" applyAlignment="1">
      <alignment horizontal="right"/>
    </xf>
    <xf numFmtId="164" fontId="2" fillId="0" borderId="1" xfId="0" applyFont="1" applyBorder="1" applyAlignment="1" applyProtection="1">
      <alignment horizontal="center"/>
    </xf>
    <xf numFmtId="164" fontId="28" fillId="0" borderId="0" xfId="0" applyFont="1" applyAlignment="1">
      <alignment horizontal="left"/>
    </xf>
    <xf numFmtId="164" fontId="28" fillId="0" borderId="1" xfId="0" applyFont="1" applyBorder="1" applyAlignment="1">
      <alignment horizontal="left"/>
    </xf>
    <xf numFmtId="164" fontId="7" fillId="0" borderId="0" xfId="0" applyFont="1" applyBorder="1" applyAlignment="1" applyProtection="1">
      <alignment horizontal="right"/>
    </xf>
    <xf numFmtId="49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10</xdr:row>
      <xdr:rowOff>85725</xdr:rowOff>
    </xdr:from>
    <xdr:ext cx="304346" cy="507756"/>
    <xdr:sp macro="" textlink="">
      <xdr:nvSpPr>
        <xdr:cNvPr id="100" name="Text 114"/>
        <xdr:cNvSpPr txBox="1">
          <a:spLocks noChangeArrowheads="1"/>
        </xdr:cNvSpPr>
      </xdr:nvSpPr>
      <xdr:spPr bwMode="auto">
        <a:xfrm>
          <a:off x="1019175" y="2124075"/>
          <a:ext cx="304346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27225" name="Group 268"/>
        <xdr:cNvGrpSpPr>
          <a:grpSpLocks/>
        </xdr:cNvGrpSpPr>
      </xdr:nvGrpSpPr>
      <xdr:grpSpPr bwMode="auto">
        <a:xfrm>
          <a:off x="723900" y="2187575"/>
          <a:ext cx="7172325" cy="3136900"/>
          <a:chOff x="80" y="233"/>
          <a:chExt cx="747" cy="322"/>
        </a:xfrm>
      </xdr:grpSpPr>
      <xdr:grpSp>
        <xdr:nvGrpSpPr>
          <xdr:cNvPr id="27334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27354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5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6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35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27351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2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3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36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7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8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39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0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1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2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3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4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27345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27348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49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50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46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47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27226" name="Line 265"/>
        <xdr:cNvSpPr>
          <a:spLocks noChangeShapeType="1"/>
        </xdr:cNvSpPr>
      </xdr:nvSpPr>
      <xdr:spPr bwMode="auto">
        <a:xfrm flipV="1">
          <a:off x="1390650" y="1990725"/>
          <a:ext cx="0" cy="4476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76200</xdr:colOff>
      <xdr:row>17</xdr:row>
      <xdr:rowOff>114300</xdr:rowOff>
    </xdr:from>
    <xdr:to>
      <xdr:col>2</xdr:col>
      <xdr:colOff>419100</xdr:colOff>
      <xdr:row>18</xdr:row>
      <xdr:rowOff>139700</xdr:rowOff>
    </xdr:to>
    <xdr:sp macro="" textlink="">
      <xdr:nvSpPr>
        <xdr:cNvPr id="126" name="U-Turn Arrow 125"/>
        <xdr:cNvSpPr/>
      </xdr:nvSpPr>
      <xdr:spPr bwMode="auto">
        <a:xfrm rot="16200000" flipV="1">
          <a:off x="1263650" y="3498850"/>
          <a:ext cx="2286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127" name="U-Turn Arrow 126"/>
        <xdr:cNvSpPr/>
      </xdr:nvSpPr>
      <xdr:spPr bwMode="auto">
        <a:xfrm rot="10800000" flipV="1">
          <a:off x="4527550" y="4695825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128" name="U-Turn Arrow 127"/>
        <xdr:cNvSpPr/>
      </xdr:nvSpPr>
      <xdr:spPr bwMode="auto">
        <a:xfrm rot="10800000" flipH="1">
          <a:off x="4591050" y="2466975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76200</xdr:rowOff>
    </xdr:from>
    <xdr:to>
      <xdr:col>10</xdr:col>
      <xdr:colOff>711200</xdr:colOff>
      <xdr:row>19</xdr:row>
      <xdr:rowOff>101600</xdr:rowOff>
    </xdr:to>
    <xdr:sp macro="" textlink="">
      <xdr:nvSpPr>
        <xdr:cNvPr id="134" name="U-Turn Arrow 133"/>
        <xdr:cNvSpPr/>
      </xdr:nvSpPr>
      <xdr:spPr bwMode="auto">
        <a:xfrm rot="16200000" flipH="1">
          <a:off x="7854950" y="3663950"/>
          <a:ext cx="2286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27231" name="Group 213"/>
        <xdr:cNvGrpSpPr>
          <a:grpSpLocks/>
        </xdr:cNvGrpSpPr>
      </xdr:nvGrpSpPr>
      <xdr:grpSpPr bwMode="auto">
        <a:xfrm>
          <a:off x="9855200" y="2413000"/>
          <a:ext cx="6661150" cy="2832100"/>
          <a:chOff x="1055" y="255"/>
          <a:chExt cx="694" cy="292"/>
        </a:xfrm>
      </xdr:grpSpPr>
      <xdr:grpSp>
        <xdr:nvGrpSpPr>
          <xdr:cNvPr id="27310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7331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2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3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1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328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9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30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2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7325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6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7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313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322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3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24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314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5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6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7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8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19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20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321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17</xdr:row>
      <xdr:rowOff>180975</xdr:rowOff>
    </xdr:from>
    <xdr:to>
      <xdr:col>17</xdr:col>
      <xdr:colOff>600075</xdr:colOff>
      <xdr:row>19</xdr:row>
      <xdr:rowOff>19050</xdr:rowOff>
    </xdr:to>
    <xdr:grpSp>
      <xdr:nvGrpSpPr>
        <xdr:cNvPr id="27232" name="Group 117"/>
        <xdr:cNvGrpSpPr>
          <a:grpSpLocks/>
        </xdr:cNvGrpSpPr>
      </xdr:nvGrpSpPr>
      <xdr:grpSpPr bwMode="auto">
        <a:xfrm>
          <a:off x="13109575" y="3635375"/>
          <a:ext cx="419100" cy="244475"/>
          <a:chOff x="4533900" y="3683000"/>
          <a:chExt cx="419100" cy="244475"/>
        </a:xfrm>
      </xdr:grpSpPr>
      <xdr:sp macro="" textlink="">
        <xdr:nvSpPr>
          <xdr:cNvPr id="27307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62" name="Straight Arrow Connector 161"/>
          <xdr:cNvCxnSpPr>
            <a:stCxn id="27307" idx="2"/>
            <a:endCxn id="27307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Arrow Connector 162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164" name="U-Turn Arrow 163"/>
        <xdr:cNvSpPr/>
      </xdr:nvSpPr>
      <xdr:spPr bwMode="auto">
        <a:xfrm rot="16200000" flipV="1">
          <a:off x="9917112" y="34909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165" name="U-Turn Arrow 164"/>
        <xdr:cNvSpPr/>
      </xdr:nvSpPr>
      <xdr:spPr bwMode="auto">
        <a:xfrm rot="10800000" flipV="1">
          <a:off x="13058775" y="4695825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166" name="U-Turn Arrow 165"/>
        <xdr:cNvSpPr/>
      </xdr:nvSpPr>
      <xdr:spPr bwMode="auto">
        <a:xfrm rot="16200000" flipH="1">
          <a:off x="16419512" y="36528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38100</xdr:rowOff>
    </xdr:from>
    <xdr:to>
      <xdr:col>17</xdr:col>
      <xdr:colOff>596900</xdr:colOff>
      <xdr:row>13</xdr:row>
      <xdr:rowOff>165100</xdr:rowOff>
    </xdr:to>
    <xdr:sp macro="" textlink="">
      <xdr:nvSpPr>
        <xdr:cNvPr id="167" name="U-Turn Arrow 166"/>
        <xdr:cNvSpPr/>
      </xdr:nvSpPr>
      <xdr:spPr bwMode="auto">
        <a:xfrm rot="10800000" flipH="1">
          <a:off x="13249275" y="2466975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27237" name="Group 239"/>
        <xdr:cNvGrpSpPr>
          <a:grpSpLocks/>
        </xdr:cNvGrpSpPr>
      </xdr:nvGrpSpPr>
      <xdr:grpSpPr bwMode="auto">
        <a:xfrm>
          <a:off x="1206500" y="6400800"/>
          <a:ext cx="6765925" cy="2987675"/>
          <a:chOff x="1055" y="243"/>
          <a:chExt cx="705" cy="308"/>
        </a:xfrm>
      </xdr:grpSpPr>
      <xdr:grpSp>
        <xdr:nvGrpSpPr>
          <xdr:cNvPr id="27283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7304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5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6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4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301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2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3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5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27298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9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300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86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295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6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97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287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88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89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0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1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2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3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94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27238" name="Group 121"/>
        <xdr:cNvGrpSpPr>
          <a:grpSpLocks/>
        </xdr:cNvGrpSpPr>
      </xdr:nvGrpSpPr>
      <xdr:grpSpPr bwMode="auto">
        <a:xfrm>
          <a:off x="4460875" y="7724775"/>
          <a:ext cx="419100" cy="244475"/>
          <a:chOff x="4533900" y="3683000"/>
          <a:chExt cx="419100" cy="244475"/>
        </a:xfrm>
      </xdr:grpSpPr>
      <xdr:sp macro="" textlink="">
        <xdr:nvSpPr>
          <xdr:cNvPr id="2728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95" name="Straight Arrow Connector 194"/>
          <xdr:cNvCxnSpPr>
            <a:stCxn id="27280" idx="2"/>
            <a:endCxn id="2728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197" name="U-Turn Arrow 196"/>
        <xdr:cNvSpPr/>
      </xdr:nvSpPr>
      <xdr:spPr bwMode="auto">
        <a:xfrm rot="10800000" flipH="1">
          <a:off x="4603750" y="648335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12700</xdr:rowOff>
    </xdr:from>
    <xdr:to>
      <xdr:col>6</xdr:col>
      <xdr:colOff>469900</xdr:colOff>
      <xdr:row>44</xdr:row>
      <xdr:rowOff>152400</xdr:rowOff>
    </xdr:to>
    <xdr:sp macro="" textlink="">
      <xdr:nvSpPr>
        <xdr:cNvPr id="198" name="U-Turn Arrow 197"/>
        <xdr:cNvSpPr/>
      </xdr:nvSpPr>
      <xdr:spPr bwMode="auto">
        <a:xfrm rot="10800000" flipV="1">
          <a:off x="4540250" y="86804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199" name="U-Turn Arrow 198"/>
        <xdr:cNvSpPr/>
      </xdr:nvSpPr>
      <xdr:spPr bwMode="auto">
        <a:xfrm rot="16200000" flipV="1">
          <a:off x="1322387" y="75263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200" name="U-Turn Arrow 199"/>
        <xdr:cNvSpPr/>
      </xdr:nvSpPr>
      <xdr:spPr bwMode="auto">
        <a:xfrm rot="16200000" flipH="1">
          <a:off x="7812087" y="76628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27243" name="Group 214"/>
        <xdr:cNvGrpSpPr>
          <a:grpSpLocks/>
        </xdr:cNvGrpSpPr>
      </xdr:nvGrpSpPr>
      <xdr:grpSpPr bwMode="auto">
        <a:xfrm>
          <a:off x="9855200" y="6381750"/>
          <a:ext cx="6765925" cy="2987675"/>
          <a:chOff x="1055" y="243"/>
          <a:chExt cx="705" cy="308"/>
        </a:xfrm>
      </xdr:grpSpPr>
      <xdr:grpSp>
        <xdr:nvGrpSpPr>
          <xdr:cNvPr id="27256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27277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8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9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7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7274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5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6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8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7271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2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3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7259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7268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69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7270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7260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1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2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3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4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5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6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7267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27244" name="Group 125"/>
        <xdr:cNvGrpSpPr>
          <a:grpSpLocks/>
        </xdr:cNvGrpSpPr>
      </xdr:nvGrpSpPr>
      <xdr:grpSpPr bwMode="auto">
        <a:xfrm>
          <a:off x="13109575" y="7724775"/>
          <a:ext cx="419100" cy="244475"/>
          <a:chOff x="4533900" y="3683000"/>
          <a:chExt cx="419100" cy="244475"/>
        </a:xfrm>
      </xdr:grpSpPr>
      <xdr:sp macro="" textlink="">
        <xdr:nvSpPr>
          <xdr:cNvPr id="27253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28" name="Straight Arrow Connector 227"/>
          <xdr:cNvCxnSpPr>
            <a:stCxn id="27253" idx="2"/>
            <a:endCxn id="27253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101600</xdr:colOff>
      <xdr:row>37</xdr:row>
      <xdr:rowOff>101600</xdr:rowOff>
    </xdr:from>
    <xdr:to>
      <xdr:col>13</xdr:col>
      <xdr:colOff>444500</xdr:colOff>
      <xdr:row>38</xdr:row>
      <xdr:rowOff>127000</xdr:rowOff>
    </xdr:to>
    <xdr:sp macro="" textlink="">
      <xdr:nvSpPr>
        <xdr:cNvPr id="230" name="U-Turn Arrow 229"/>
        <xdr:cNvSpPr/>
      </xdr:nvSpPr>
      <xdr:spPr bwMode="auto">
        <a:xfrm rot="16200000" flipV="1">
          <a:off x="9904412" y="75009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368300</xdr:colOff>
      <xdr:row>32</xdr:row>
      <xdr:rowOff>25400</xdr:rowOff>
    </xdr:from>
    <xdr:to>
      <xdr:col>17</xdr:col>
      <xdr:colOff>584200</xdr:colOff>
      <xdr:row>33</xdr:row>
      <xdr:rowOff>177800</xdr:rowOff>
    </xdr:to>
    <xdr:sp macro="" textlink="">
      <xdr:nvSpPr>
        <xdr:cNvPr id="231" name="U-Turn Arrow 230"/>
        <xdr:cNvSpPr/>
      </xdr:nvSpPr>
      <xdr:spPr bwMode="auto">
        <a:xfrm rot="10800000" flipH="1">
          <a:off x="13236575" y="648335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215900</xdr:colOff>
      <xdr:row>43</xdr:row>
      <xdr:rowOff>12700</xdr:rowOff>
    </xdr:from>
    <xdr:to>
      <xdr:col>17</xdr:col>
      <xdr:colOff>431800</xdr:colOff>
      <xdr:row>44</xdr:row>
      <xdr:rowOff>152400</xdr:rowOff>
    </xdr:to>
    <xdr:sp macro="" textlink="">
      <xdr:nvSpPr>
        <xdr:cNvPr id="232" name="U-Turn Arrow 231"/>
        <xdr:cNvSpPr/>
      </xdr:nvSpPr>
      <xdr:spPr bwMode="auto">
        <a:xfrm rot="10800000" flipV="1">
          <a:off x="13084175" y="86804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381000</xdr:colOff>
      <xdr:row>38</xdr:row>
      <xdr:rowOff>63500</xdr:rowOff>
    </xdr:from>
    <xdr:to>
      <xdr:col>21</xdr:col>
      <xdr:colOff>723900</xdr:colOff>
      <xdr:row>39</xdr:row>
      <xdr:rowOff>88900</xdr:rowOff>
    </xdr:to>
    <xdr:sp macro="" textlink="">
      <xdr:nvSpPr>
        <xdr:cNvPr id="233" name="U-Turn Arrow 232"/>
        <xdr:cNvSpPr/>
      </xdr:nvSpPr>
      <xdr:spPr bwMode="auto">
        <a:xfrm rot="16200000" flipH="1">
          <a:off x="16432212" y="76628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161925</xdr:colOff>
      <xdr:row>17</xdr:row>
      <xdr:rowOff>190500</xdr:rowOff>
    </xdr:from>
    <xdr:to>
      <xdr:col>6</xdr:col>
      <xdr:colOff>581025</xdr:colOff>
      <xdr:row>19</xdr:row>
      <xdr:rowOff>28575</xdr:rowOff>
    </xdr:to>
    <xdr:grpSp>
      <xdr:nvGrpSpPr>
        <xdr:cNvPr id="27249" name="Group 116"/>
        <xdr:cNvGrpSpPr>
          <a:grpSpLocks/>
        </xdr:cNvGrpSpPr>
      </xdr:nvGrpSpPr>
      <xdr:grpSpPr bwMode="auto">
        <a:xfrm>
          <a:off x="4441825" y="3644900"/>
          <a:ext cx="419100" cy="244475"/>
          <a:chOff x="4533900" y="3683000"/>
          <a:chExt cx="419100" cy="244475"/>
        </a:xfrm>
      </xdr:grpSpPr>
      <xdr:sp macro="" textlink="">
        <xdr:nvSpPr>
          <xdr:cNvPr id="2725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7" name="Straight Arrow Connector 136"/>
          <xdr:cNvCxnSpPr>
            <a:stCxn id="27250" idx="2"/>
            <a:endCxn id="2725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10</xdr:row>
      <xdr:rowOff>85725</xdr:rowOff>
    </xdr:from>
    <xdr:ext cx="304626" cy="507756"/>
    <xdr:sp macro="" textlink="">
      <xdr:nvSpPr>
        <xdr:cNvPr id="100" name="Text 114"/>
        <xdr:cNvSpPr txBox="1">
          <a:spLocks noChangeArrowheads="1"/>
        </xdr:cNvSpPr>
      </xdr:nvSpPr>
      <xdr:spPr bwMode="auto">
        <a:xfrm>
          <a:off x="1009650" y="2124075"/>
          <a:ext cx="304346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30123" name="Group 268"/>
        <xdr:cNvGrpSpPr>
          <a:grpSpLocks/>
        </xdr:cNvGrpSpPr>
      </xdr:nvGrpSpPr>
      <xdr:grpSpPr bwMode="auto">
        <a:xfrm>
          <a:off x="685800" y="2238375"/>
          <a:ext cx="7172325" cy="3276600"/>
          <a:chOff x="80" y="233"/>
          <a:chExt cx="747" cy="322"/>
        </a:xfrm>
      </xdr:grpSpPr>
      <xdr:grpSp>
        <xdr:nvGrpSpPr>
          <xdr:cNvPr id="30232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30252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3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4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33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30249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0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51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34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5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6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7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8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39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0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1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2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30243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30246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47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48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44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45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30124" name="Line 265"/>
        <xdr:cNvSpPr>
          <a:spLocks noChangeShapeType="1"/>
        </xdr:cNvSpPr>
      </xdr:nvSpPr>
      <xdr:spPr bwMode="auto">
        <a:xfrm flipV="1">
          <a:off x="1352550" y="2038350"/>
          <a:ext cx="0" cy="4476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139700</xdr:colOff>
      <xdr:row>17</xdr:row>
      <xdr:rowOff>139700</xdr:rowOff>
    </xdr:from>
    <xdr:to>
      <xdr:col>2</xdr:col>
      <xdr:colOff>482600</xdr:colOff>
      <xdr:row>18</xdr:row>
      <xdr:rowOff>165100</xdr:rowOff>
    </xdr:to>
    <xdr:sp macro="" textlink="">
      <xdr:nvSpPr>
        <xdr:cNvPr id="126" name="U-Turn Arrow 125"/>
        <xdr:cNvSpPr/>
      </xdr:nvSpPr>
      <xdr:spPr bwMode="auto">
        <a:xfrm rot="16200000" flipV="1">
          <a:off x="1350962" y="35004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127" name="U-Turn Arrow 126"/>
        <xdr:cNvSpPr/>
      </xdr:nvSpPr>
      <xdr:spPr bwMode="auto">
        <a:xfrm rot="10800000" flipV="1">
          <a:off x="4518025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128" name="U-Turn Arrow 127"/>
        <xdr:cNvSpPr/>
      </xdr:nvSpPr>
      <xdr:spPr bwMode="auto">
        <a:xfrm rot="10800000" flipH="1">
          <a:off x="4581525" y="2466975"/>
          <a:ext cx="215900" cy="3079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50800</xdr:rowOff>
    </xdr:from>
    <xdr:to>
      <xdr:col>10</xdr:col>
      <xdr:colOff>711200</xdr:colOff>
      <xdr:row>19</xdr:row>
      <xdr:rowOff>76200</xdr:rowOff>
    </xdr:to>
    <xdr:sp macro="" textlink="">
      <xdr:nvSpPr>
        <xdr:cNvPr id="129" name="U-Turn Arrow 128"/>
        <xdr:cNvSpPr/>
      </xdr:nvSpPr>
      <xdr:spPr bwMode="auto">
        <a:xfrm rot="16200000" flipH="1">
          <a:off x="7827962" y="36115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30129" name="Group 213"/>
        <xdr:cNvGrpSpPr>
          <a:grpSpLocks/>
        </xdr:cNvGrpSpPr>
      </xdr:nvGrpSpPr>
      <xdr:grpSpPr bwMode="auto">
        <a:xfrm>
          <a:off x="9982200" y="2463800"/>
          <a:ext cx="6711950" cy="2959100"/>
          <a:chOff x="1055" y="255"/>
          <a:chExt cx="694" cy="292"/>
        </a:xfrm>
      </xdr:grpSpPr>
      <xdr:grpSp>
        <xdr:nvGrpSpPr>
          <xdr:cNvPr id="30208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30229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30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31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09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226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7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8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10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30223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4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5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211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220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1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22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212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3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4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5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6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7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8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219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196" name="U-Turn Arrow 195"/>
        <xdr:cNvSpPr/>
      </xdr:nvSpPr>
      <xdr:spPr bwMode="auto">
        <a:xfrm rot="16200000" flipV="1">
          <a:off x="10079037" y="34623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197" name="U-Turn Arrow 196"/>
        <xdr:cNvSpPr/>
      </xdr:nvSpPr>
      <xdr:spPr bwMode="auto">
        <a:xfrm rot="10800000" flipV="1">
          <a:off x="13277850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198" name="U-Turn Arrow 197"/>
        <xdr:cNvSpPr/>
      </xdr:nvSpPr>
      <xdr:spPr bwMode="auto">
        <a:xfrm rot="16200000" flipH="1">
          <a:off x="16638587" y="36242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25400</xdr:rowOff>
    </xdr:from>
    <xdr:to>
      <xdr:col>17</xdr:col>
      <xdr:colOff>584200</xdr:colOff>
      <xdr:row>13</xdr:row>
      <xdr:rowOff>114300</xdr:rowOff>
    </xdr:to>
    <xdr:sp macro="" textlink="">
      <xdr:nvSpPr>
        <xdr:cNvPr id="199" name="U-Turn Arrow 198"/>
        <xdr:cNvSpPr/>
      </xdr:nvSpPr>
      <xdr:spPr bwMode="auto">
        <a:xfrm rot="10800000" flipH="1">
          <a:off x="13468350" y="2454275"/>
          <a:ext cx="203200" cy="26987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30134" name="Group 239"/>
        <xdr:cNvGrpSpPr>
          <a:grpSpLocks/>
        </xdr:cNvGrpSpPr>
      </xdr:nvGrpSpPr>
      <xdr:grpSpPr bwMode="auto">
        <a:xfrm>
          <a:off x="1168400" y="6604000"/>
          <a:ext cx="6765925" cy="3051175"/>
          <a:chOff x="1055" y="243"/>
          <a:chExt cx="705" cy="308"/>
        </a:xfrm>
      </xdr:grpSpPr>
      <xdr:grpSp>
        <xdr:nvGrpSpPr>
          <xdr:cNvPr id="30184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30205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6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7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5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202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3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4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6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30199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0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201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87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196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97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98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188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89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0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1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2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3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4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95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30135" name="Group 121"/>
        <xdr:cNvGrpSpPr>
          <a:grpSpLocks/>
        </xdr:cNvGrpSpPr>
      </xdr:nvGrpSpPr>
      <xdr:grpSpPr bwMode="auto">
        <a:xfrm>
          <a:off x="4422775" y="7953375"/>
          <a:ext cx="419100" cy="244475"/>
          <a:chOff x="4533900" y="3695700"/>
          <a:chExt cx="419100" cy="244475"/>
        </a:xfrm>
      </xdr:grpSpPr>
      <xdr:sp macro="" textlink="">
        <xdr:nvSpPr>
          <xdr:cNvPr id="30181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60" name="Straight Arrow Connector 259"/>
          <xdr:cNvCxnSpPr>
            <a:stCxn id="30181" idx="2"/>
            <a:endCxn id="30181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Arrow Connector 260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262" name="U-Turn Arrow 261"/>
        <xdr:cNvSpPr/>
      </xdr:nvSpPr>
      <xdr:spPr bwMode="auto">
        <a:xfrm rot="10800000" flipH="1">
          <a:off x="4594225" y="642620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12700</xdr:rowOff>
    </xdr:from>
    <xdr:to>
      <xdr:col>6</xdr:col>
      <xdr:colOff>469900</xdr:colOff>
      <xdr:row>44</xdr:row>
      <xdr:rowOff>152400</xdr:rowOff>
    </xdr:to>
    <xdr:sp macro="" textlink="">
      <xdr:nvSpPr>
        <xdr:cNvPr id="263" name="U-Turn Arrow 262"/>
        <xdr:cNvSpPr/>
      </xdr:nvSpPr>
      <xdr:spPr bwMode="auto">
        <a:xfrm rot="10800000" flipV="1">
          <a:off x="4530725" y="862330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264" name="U-Turn Arrow 263"/>
        <xdr:cNvSpPr/>
      </xdr:nvSpPr>
      <xdr:spPr bwMode="auto">
        <a:xfrm rot="16200000" flipV="1">
          <a:off x="1312862" y="74691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265" name="U-Turn Arrow 264"/>
        <xdr:cNvSpPr/>
      </xdr:nvSpPr>
      <xdr:spPr bwMode="auto">
        <a:xfrm rot="16200000" flipH="1">
          <a:off x="7802562" y="76057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30140" name="Group 214"/>
        <xdr:cNvGrpSpPr>
          <a:grpSpLocks/>
        </xdr:cNvGrpSpPr>
      </xdr:nvGrpSpPr>
      <xdr:grpSpPr bwMode="auto">
        <a:xfrm>
          <a:off x="9982200" y="6584950"/>
          <a:ext cx="6816725" cy="3051175"/>
          <a:chOff x="1055" y="243"/>
          <a:chExt cx="705" cy="308"/>
        </a:xfrm>
      </xdr:grpSpPr>
      <xdr:grpSp>
        <xdr:nvGrpSpPr>
          <xdr:cNvPr id="30157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30178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9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80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58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30175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6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7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59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30172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3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4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30160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30169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0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30171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0161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2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3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4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5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6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7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30168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30141" name="Group 125"/>
        <xdr:cNvGrpSpPr>
          <a:grpSpLocks/>
        </xdr:cNvGrpSpPr>
      </xdr:nvGrpSpPr>
      <xdr:grpSpPr bwMode="auto">
        <a:xfrm>
          <a:off x="13287375" y="7953375"/>
          <a:ext cx="419100" cy="244475"/>
          <a:chOff x="4533900" y="3695700"/>
          <a:chExt cx="419100" cy="244475"/>
        </a:xfrm>
      </xdr:grpSpPr>
      <xdr:sp macro="" textlink="">
        <xdr:nvSpPr>
          <xdr:cNvPr id="30154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93" name="Straight Arrow Connector 292"/>
          <xdr:cNvCxnSpPr>
            <a:stCxn id="30154" idx="2"/>
            <a:endCxn id="30154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Arrow Connector 293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101600</xdr:colOff>
      <xdr:row>37</xdr:row>
      <xdr:rowOff>88900</xdr:rowOff>
    </xdr:from>
    <xdr:to>
      <xdr:col>13</xdr:col>
      <xdr:colOff>444500</xdr:colOff>
      <xdr:row>38</xdr:row>
      <xdr:rowOff>114300</xdr:rowOff>
    </xdr:to>
    <xdr:sp macro="" textlink="">
      <xdr:nvSpPr>
        <xdr:cNvPr id="295" name="U-Turn Arrow 294"/>
        <xdr:cNvSpPr/>
      </xdr:nvSpPr>
      <xdr:spPr bwMode="auto">
        <a:xfrm rot="16200000" flipV="1">
          <a:off x="10066337" y="74310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355600</xdr:colOff>
      <xdr:row>32</xdr:row>
      <xdr:rowOff>12700</xdr:rowOff>
    </xdr:from>
    <xdr:to>
      <xdr:col>17</xdr:col>
      <xdr:colOff>558800</xdr:colOff>
      <xdr:row>34</xdr:row>
      <xdr:rowOff>0</xdr:rowOff>
    </xdr:to>
    <xdr:sp macro="" textlink="">
      <xdr:nvSpPr>
        <xdr:cNvPr id="296" name="U-Turn Arrow 295"/>
        <xdr:cNvSpPr/>
      </xdr:nvSpPr>
      <xdr:spPr bwMode="auto">
        <a:xfrm rot="10800000" flipH="1">
          <a:off x="13442950" y="6413500"/>
          <a:ext cx="203200" cy="3778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254000</xdr:colOff>
      <xdr:row>43</xdr:row>
      <xdr:rowOff>25400</xdr:rowOff>
    </xdr:from>
    <xdr:to>
      <xdr:col>17</xdr:col>
      <xdr:colOff>469900</xdr:colOff>
      <xdr:row>44</xdr:row>
      <xdr:rowOff>165100</xdr:rowOff>
    </xdr:to>
    <xdr:sp macro="" textlink="">
      <xdr:nvSpPr>
        <xdr:cNvPr id="297" name="U-Turn Arrow 296"/>
        <xdr:cNvSpPr/>
      </xdr:nvSpPr>
      <xdr:spPr bwMode="auto">
        <a:xfrm rot="10800000" flipV="1">
          <a:off x="13341350" y="863600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355600</xdr:colOff>
      <xdr:row>38</xdr:row>
      <xdr:rowOff>63500</xdr:rowOff>
    </xdr:from>
    <xdr:to>
      <xdr:col>21</xdr:col>
      <xdr:colOff>698500</xdr:colOff>
      <xdr:row>39</xdr:row>
      <xdr:rowOff>88900</xdr:rowOff>
    </xdr:to>
    <xdr:sp macro="" textlink="">
      <xdr:nvSpPr>
        <xdr:cNvPr id="298" name="U-Turn Arrow 297"/>
        <xdr:cNvSpPr/>
      </xdr:nvSpPr>
      <xdr:spPr bwMode="auto">
        <a:xfrm rot="16200000" flipH="1">
          <a:off x="16625887" y="760571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171450</xdr:colOff>
      <xdr:row>17</xdr:row>
      <xdr:rowOff>180975</xdr:rowOff>
    </xdr:from>
    <xdr:to>
      <xdr:col>6</xdr:col>
      <xdr:colOff>590550</xdr:colOff>
      <xdr:row>19</xdr:row>
      <xdr:rowOff>19050</xdr:rowOff>
    </xdr:to>
    <xdr:grpSp>
      <xdr:nvGrpSpPr>
        <xdr:cNvPr id="30146" name="Group 121"/>
        <xdr:cNvGrpSpPr>
          <a:grpSpLocks/>
        </xdr:cNvGrpSpPr>
      </xdr:nvGrpSpPr>
      <xdr:grpSpPr bwMode="auto">
        <a:xfrm>
          <a:off x="4413250" y="3787775"/>
          <a:ext cx="419100" cy="244475"/>
          <a:chOff x="4533900" y="3695700"/>
          <a:chExt cx="419100" cy="244475"/>
        </a:xfrm>
      </xdr:grpSpPr>
      <xdr:sp macro="" textlink="">
        <xdr:nvSpPr>
          <xdr:cNvPr id="30151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37" name="Straight Arrow Connector 136"/>
          <xdr:cNvCxnSpPr>
            <a:stCxn id="30151" idx="2"/>
            <a:endCxn id="30151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190500</xdr:colOff>
      <xdr:row>17</xdr:row>
      <xdr:rowOff>190500</xdr:rowOff>
    </xdr:from>
    <xdr:to>
      <xdr:col>17</xdr:col>
      <xdr:colOff>609600</xdr:colOff>
      <xdr:row>19</xdr:row>
      <xdr:rowOff>28575</xdr:rowOff>
    </xdr:to>
    <xdr:grpSp>
      <xdr:nvGrpSpPr>
        <xdr:cNvPr id="30147" name="Group 121"/>
        <xdr:cNvGrpSpPr>
          <a:grpSpLocks/>
        </xdr:cNvGrpSpPr>
      </xdr:nvGrpSpPr>
      <xdr:grpSpPr bwMode="auto">
        <a:xfrm>
          <a:off x="13296900" y="3797300"/>
          <a:ext cx="419100" cy="244475"/>
          <a:chOff x="4533900" y="3683000"/>
          <a:chExt cx="419100" cy="244475"/>
        </a:xfrm>
      </xdr:grpSpPr>
      <xdr:sp macro="" textlink="">
        <xdr:nvSpPr>
          <xdr:cNvPr id="30148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41" name="Straight Arrow Connector 140"/>
          <xdr:cNvCxnSpPr>
            <a:stCxn id="30148" idx="2"/>
            <a:endCxn id="30148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10</xdr:row>
      <xdr:rowOff>142875</xdr:rowOff>
    </xdr:from>
    <xdr:to>
      <xdr:col>2</xdr:col>
      <xdr:colOff>257175</xdr:colOff>
      <xdr:row>12</xdr:row>
      <xdr:rowOff>161925</xdr:rowOff>
    </xdr:to>
    <xdr:sp macro="" textlink="">
      <xdr:nvSpPr>
        <xdr:cNvPr id="28199" name="Text 114"/>
        <xdr:cNvSpPr txBox="1">
          <a:spLocks noChangeArrowheads="1"/>
        </xdr:cNvSpPr>
      </xdr:nvSpPr>
      <xdr:spPr bwMode="auto">
        <a:xfrm>
          <a:off x="1238250" y="2200275"/>
          <a:ext cx="76200" cy="428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723900</xdr:colOff>
      <xdr:row>10</xdr:row>
      <xdr:rowOff>104775</xdr:rowOff>
    </xdr:from>
    <xdr:to>
      <xdr:col>2</xdr:col>
      <xdr:colOff>9525</xdr:colOff>
      <xdr:row>12</xdr:row>
      <xdr:rowOff>152400</xdr:rowOff>
    </xdr:to>
    <xdr:sp macro="" textlink="">
      <xdr:nvSpPr>
        <xdr:cNvPr id="28200" name="Text 114"/>
        <xdr:cNvSpPr txBox="1">
          <a:spLocks noChangeArrowheads="1"/>
        </xdr:cNvSpPr>
      </xdr:nvSpPr>
      <xdr:spPr bwMode="auto">
        <a:xfrm>
          <a:off x="1000125" y="2162175"/>
          <a:ext cx="66675" cy="4572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638175</xdr:colOff>
      <xdr:row>10</xdr:row>
      <xdr:rowOff>85725</xdr:rowOff>
    </xdr:from>
    <xdr:ext cx="304924" cy="507756"/>
    <xdr:sp macro="" textlink="">
      <xdr:nvSpPr>
        <xdr:cNvPr id="105" name="Text 114"/>
        <xdr:cNvSpPr txBox="1">
          <a:spLocks noChangeArrowheads="1"/>
        </xdr:cNvSpPr>
      </xdr:nvSpPr>
      <xdr:spPr bwMode="auto">
        <a:xfrm>
          <a:off x="933450" y="2095500"/>
          <a:ext cx="304346" cy="50775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wrap="none" lIns="36576" tIns="36576" rIns="36576" bIns="36576" anchor="ctr" upright="1">
          <a:spAutoFit/>
        </a:bodyPr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oneCellAnchor>
  <xdr:twoCellAnchor>
    <xdr:from>
      <xdr:col>1</xdr:col>
      <xdr:colOff>381000</xdr:colOff>
      <xdr:row>10</xdr:row>
      <xdr:rowOff>180975</xdr:rowOff>
    </xdr:from>
    <xdr:to>
      <xdr:col>10</xdr:col>
      <xdr:colOff>466725</xdr:colOff>
      <xdr:row>26</xdr:row>
      <xdr:rowOff>28575</xdr:rowOff>
    </xdr:to>
    <xdr:grpSp>
      <xdr:nvGrpSpPr>
        <xdr:cNvPr id="28202" name="Group 268"/>
        <xdr:cNvGrpSpPr>
          <a:grpSpLocks/>
        </xdr:cNvGrpSpPr>
      </xdr:nvGrpSpPr>
      <xdr:grpSpPr bwMode="auto">
        <a:xfrm>
          <a:off x="660400" y="2263775"/>
          <a:ext cx="7172325" cy="3213100"/>
          <a:chOff x="80" y="233"/>
          <a:chExt cx="747" cy="322"/>
        </a:xfrm>
      </xdr:grpSpPr>
      <xdr:grpSp>
        <xdr:nvGrpSpPr>
          <xdr:cNvPr id="28311" name="Group 182"/>
          <xdr:cNvGrpSpPr>
            <a:grpSpLocks/>
          </xdr:cNvGrpSpPr>
        </xdr:nvGrpSpPr>
        <xdr:grpSpPr bwMode="auto">
          <a:xfrm>
            <a:off x="658" y="336"/>
            <a:ext cx="29" cy="74"/>
            <a:chOff x="682" y="336"/>
            <a:chExt cx="29" cy="74"/>
          </a:xfrm>
        </xdr:grpSpPr>
        <xdr:sp macro="" textlink="">
          <xdr:nvSpPr>
            <xdr:cNvPr id="28331" name="AutoShape 153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32" name="AutoShape 154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33" name="AutoShape 155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312" name="Group 166"/>
          <xdr:cNvGrpSpPr>
            <a:grpSpLocks/>
          </xdr:cNvGrpSpPr>
        </xdr:nvGrpSpPr>
        <xdr:grpSpPr bwMode="auto">
          <a:xfrm>
            <a:off x="291" y="377"/>
            <a:ext cx="29" cy="76"/>
            <a:chOff x="315" y="377"/>
            <a:chExt cx="29" cy="76"/>
          </a:xfrm>
        </xdr:grpSpPr>
        <xdr:sp macro="" textlink="">
          <xdr:nvSpPr>
            <xdr:cNvPr id="28328" name="AutoShape 151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29" name="AutoShape 156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30" name="AutoShape 158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8313" name="AutoShape 159"/>
          <xdr:cNvSpPr>
            <a:spLocks noChangeArrowheads="1"/>
          </xdr:cNvSpPr>
        </xdr:nvSpPr>
        <xdr:spPr bwMode="auto">
          <a:xfrm rot="-5400000">
            <a:off x="311" y="51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4" name="AutoShape 160"/>
          <xdr:cNvSpPr>
            <a:spLocks noChangeArrowheads="1"/>
          </xdr:cNvSpPr>
        </xdr:nvSpPr>
        <xdr:spPr bwMode="auto">
          <a:xfrm rot="10800000">
            <a:off x="80" y="44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5" name="AutoShape 161"/>
          <xdr:cNvSpPr>
            <a:spLocks noChangeArrowheads="1"/>
          </xdr:cNvSpPr>
        </xdr:nvSpPr>
        <xdr:spPr bwMode="auto">
          <a:xfrm rot="10800000">
            <a:off x="786" y="4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6" name="AutoShape 162"/>
          <xdr:cNvSpPr>
            <a:spLocks noChangeArrowheads="1"/>
          </xdr:cNvSpPr>
        </xdr:nvSpPr>
        <xdr:spPr bwMode="auto">
          <a:xfrm rot="-5400000">
            <a:off x="303" y="24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7" name="AutoShape 164"/>
          <xdr:cNvSpPr>
            <a:spLocks noChangeArrowheads="1"/>
          </xdr:cNvSpPr>
        </xdr:nvSpPr>
        <xdr:spPr bwMode="auto">
          <a:xfrm rot="5400000">
            <a:off x="633" y="27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8" name="AutoShape 165"/>
          <xdr:cNvSpPr>
            <a:spLocks noChangeArrowheads="1"/>
          </xdr:cNvSpPr>
        </xdr:nvSpPr>
        <xdr:spPr bwMode="auto">
          <a:xfrm>
            <a:off x="161" y="34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19" name="AutoShape 168"/>
          <xdr:cNvSpPr>
            <a:spLocks noChangeArrowheads="1"/>
          </xdr:cNvSpPr>
        </xdr:nvSpPr>
        <xdr:spPr bwMode="auto">
          <a:xfrm rot="5400000">
            <a:off x="465" y="331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20" name="AutoShape 169"/>
          <xdr:cNvSpPr>
            <a:spLocks noChangeArrowheads="1"/>
          </xdr:cNvSpPr>
        </xdr:nvSpPr>
        <xdr:spPr bwMode="auto">
          <a:xfrm rot="5400000" flipV="1">
            <a:off x="329" y="333"/>
            <a:ext cx="24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17694720 60000 65536"/>
              <a:gd name="T13" fmla="*/ 11796480 60000 65536"/>
              <a:gd name="T14" fmla="*/ 11796480 60000 65536"/>
              <a:gd name="T15" fmla="*/ 5898240 60000 65536"/>
              <a:gd name="T16" fmla="*/ 0 60000 65536"/>
              <a:gd name="T17" fmla="*/ 0 60000 65536"/>
              <a:gd name="T18" fmla="*/ 0 w 21600"/>
              <a:gd name="T19" fmla="*/ 14779 h 21600"/>
              <a:gd name="T20" fmla="*/ 18900 w 21600"/>
              <a:gd name="T21" fmla="*/ 21600 h 2160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21600" h="21600">
                <a:moveTo>
                  <a:pt x="15429" y="0"/>
                </a:moveTo>
                <a:lnTo>
                  <a:pt x="9257" y="7200"/>
                </a:lnTo>
                <a:lnTo>
                  <a:pt x="12343" y="7200"/>
                </a:lnTo>
                <a:lnTo>
                  <a:pt x="12343" y="14400"/>
                </a:lnTo>
                <a:lnTo>
                  <a:pt x="0" y="14400"/>
                </a:lnTo>
                <a:lnTo>
                  <a:pt x="0" y="21600"/>
                </a:lnTo>
                <a:lnTo>
                  <a:pt x="18514" y="21600"/>
                </a:lnTo>
                <a:lnTo>
                  <a:pt x="18514" y="7200"/>
                </a:lnTo>
                <a:lnTo>
                  <a:pt x="21600" y="7200"/>
                </a:lnTo>
                <a:close/>
              </a:path>
            </a:pathLst>
          </a:cu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21" name="AutoShape 170"/>
          <xdr:cNvSpPr>
            <a:spLocks noChangeArrowheads="1"/>
          </xdr:cNvSpPr>
        </xdr:nvSpPr>
        <xdr:spPr bwMode="auto">
          <a:xfrm rot="5400000" flipH="1" flipV="1">
            <a:off x="392" y="3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grpSp>
        <xdr:nvGrpSpPr>
          <xdr:cNvPr id="28322" name="Group 187"/>
          <xdr:cNvGrpSpPr>
            <a:grpSpLocks/>
          </xdr:cNvGrpSpPr>
        </xdr:nvGrpSpPr>
        <xdr:grpSpPr bwMode="auto">
          <a:xfrm>
            <a:off x="494" y="432"/>
            <a:ext cx="156" cy="29"/>
            <a:chOff x="518" y="432"/>
            <a:chExt cx="156" cy="29"/>
          </a:xfrm>
        </xdr:grpSpPr>
        <xdr:sp macro="" textlink="">
          <xdr:nvSpPr>
            <xdr:cNvPr id="28325" name="AutoShape 172"/>
            <xdr:cNvSpPr>
              <a:spLocks noChangeArrowheads="1"/>
            </xdr:cNvSpPr>
          </xdr:nvSpPr>
          <xdr:spPr bwMode="auto">
            <a:xfrm rot="-5400000">
              <a:off x="516" y="435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26" name="AutoShape 173"/>
            <xdr:cNvSpPr>
              <a:spLocks noChangeArrowheads="1"/>
            </xdr:cNvSpPr>
          </xdr:nvSpPr>
          <xdr:spPr bwMode="auto">
            <a:xfrm rot="16200000" flipV="1">
              <a:off x="653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27" name="AutoShape 174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8323" name="AutoShape 175"/>
          <xdr:cNvSpPr>
            <a:spLocks noChangeArrowheads="1"/>
          </xdr:cNvSpPr>
        </xdr:nvSpPr>
        <xdr:spPr bwMode="auto">
          <a:xfrm>
            <a:off x="798" y="34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324" name="AutoShape 176"/>
          <xdr:cNvSpPr>
            <a:spLocks noChangeArrowheads="1"/>
          </xdr:cNvSpPr>
        </xdr:nvSpPr>
        <xdr:spPr bwMode="auto">
          <a:xfrm rot="5400000">
            <a:off x="565" y="53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266700</xdr:colOff>
      <xdr:row>10</xdr:row>
      <xdr:rowOff>9525</xdr:rowOff>
    </xdr:from>
    <xdr:to>
      <xdr:col>2</xdr:col>
      <xdr:colOff>266700</xdr:colOff>
      <xdr:row>12</xdr:row>
      <xdr:rowOff>57150</xdr:rowOff>
    </xdr:to>
    <xdr:sp macro="" textlink="">
      <xdr:nvSpPr>
        <xdr:cNvPr id="28203" name="Line 265"/>
        <xdr:cNvSpPr>
          <a:spLocks noChangeShapeType="1"/>
        </xdr:cNvSpPr>
      </xdr:nvSpPr>
      <xdr:spPr bwMode="auto">
        <a:xfrm flipV="1">
          <a:off x="1323975" y="2066925"/>
          <a:ext cx="0" cy="457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139700</xdr:colOff>
      <xdr:row>17</xdr:row>
      <xdr:rowOff>139700</xdr:rowOff>
    </xdr:from>
    <xdr:to>
      <xdr:col>2</xdr:col>
      <xdr:colOff>482600</xdr:colOff>
      <xdr:row>18</xdr:row>
      <xdr:rowOff>165100</xdr:rowOff>
    </xdr:to>
    <xdr:sp macro="" textlink="">
      <xdr:nvSpPr>
        <xdr:cNvPr id="131" name="U-Turn Arrow 130"/>
        <xdr:cNvSpPr/>
      </xdr:nvSpPr>
      <xdr:spPr bwMode="auto">
        <a:xfrm rot="16200000" flipV="1">
          <a:off x="1274762" y="35004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241300</xdr:colOff>
      <xdr:row>23</xdr:row>
      <xdr:rowOff>38100</xdr:rowOff>
    </xdr:from>
    <xdr:to>
      <xdr:col>6</xdr:col>
      <xdr:colOff>457200</xdr:colOff>
      <xdr:row>24</xdr:row>
      <xdr:rowOff>177800</xdr:rowOff>
    </xdr:to>
    <xdr:sp macro="" textlink="">
      <xdr:nvSpPr>
        <xdr:cNvPr id="132" name="U-Turn Arrow 131"/>
        <xdr:cNvSpPr/>
      </xdr:nvSpPr>
      <xdr:spPr bwMode="auto">
        <a:xfrm rot="10800000" flipV="1">
          <a:off x="4441825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304800</xdr:colOff>
      <xdr:row>12</xdr:row>
      <xdr:rowOff>38100</xdr:rowOff>
    </xdr:from>
    <xdr:to>
      <xdr:col>6</xdr:col>
      <xdr:colOff>520700</xdr:colOff>
      <xdr:row>13</xdr:row>
      <xdr:rowOff>165100</xdr:rowOff>
    </xdr:to>
    <xdr:sp macro="" textlink="">
      <xdr:nvSpPr>
        <xdr:cNvPr id="133" name="U-Turn Arrow 132"/>
        <xdr:cNvSpPr/>
      </xdr:nvSpPr>
      <xdr:spPr bwMode="auto">
        <a:xfrm rot="10800000" flipH="1">
          <a:off x="4505325" y="2438400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368300</xdr:colOff>
      <xdr:row>18</xdr:row>
      <xdr:rowOff>50800</xdr:rowOff>
    </xdr:from>
    <xdr:to>
      <xdr:col>10</xdr:col>
      <xdr:colOff>711200</xdr:colOff>
      <xdr:row>19</xdr:row>
      <xdr:rowOff>76200</xdr:rowOff>
    </xdr:to>
    <xdr:sp macro="" textlink="">
      <xdr:nvSpPr>
        <xdr:cNvPr id="134" name="U-Turn Arrow 133"/>
        <xdr:cNvSpPr/>
      </xdr:nvSpPr>
      <xdr:spPr bwMode="auto">
        <a:xfrm rot="16200000" flipH="1">
          <a:off x="7751762" y="36115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12</xdr:row>
      <xdr:rowOff>0</xdr:rowOff>
    </xdr:from>
    <xdr:to>
      <xdr:col>21</xdr:col>
      <xdr:colOff>438150</xdr:colOff>
      <xdr:row>25</xdr:row>
      <xdr:rowOff>152400</xdr:rowOff>
    </xdr:to>
    <xdr:grpSp>
      <xdr:nvGrpSpPr>
        <xdr:cNvPr id="28208" name="Group 213"/>
        <xdr:cNvGrpSpPr>
          <a:grpSpLocks/>
        </xdr:cNvGrpSpPr>
      </xdr:nvGrpSpPr>
      <xdr:grpSpPr bwMode="auto">
        <a:xfrm>
          <a:off x="9791700" y="2501900"/>
          <a:ext cx="6661150" cy="2882900"/>
          <a:chOff x="1055" y="255"/>
          <a:chExt cx="694" cy="292"/>
        </a:xfrm>
      </xdr:grpSpPr>
      <xdr:grpSp>
        <xdr:nvGrpSpPr>
          <xdr:cNvPr id="28287" name="Group 189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8308" name="AutoShape 190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9" name="AutoShape 191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10" name="AutoShape 192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88" name="Group 193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8305" name="AutoShape 194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6" name="AutoShape 195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7" name="AutoShape 196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89" name="Group 197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8302" name="AutoShape 198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3" name="AutoShape 199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4" name="AutoShape 200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90" name="Group 201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8299" name="AutoShape 202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0" name="AutoShape 203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301" name="AutoShape 204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8291" name="AutoShape 205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2" name="AutoShape 206"/>
          <xdr:cNvSpPr>
            <a:spLocks noChangeArrowheads="1"/>
          </xdr:cNvSpPr>
        </xdr:nvSpPr>
        <xdr:spPr bwMode="auto">
          <a:xfrm rot="-5400000">
            <a:off x="1237" y="263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3" name="AutoShape 207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4" name="AutoShape 208"/>
          <xdr:cNvSpPr>
            <a:spLocks noChangeArrowheads="1"/>
          </xdr:cNvSpPr>
        </xdr:nvSpPr>
        <xdr:spPr bwMode="auto">
          <a:xfrm>
            <a:off x="1720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5" name="AutoShape 209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6" name="AutoShape 210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7" name="AutoShape 211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98" name="AutoShape 212"/>
          <xdr:cNvSpPr>
            <a:spLocks noChangeArrowheads="1"/>
          </xdr:cNvSpPr>
        </xdr:nvSpPr>
        <xdr:spPr bwMode="auto">
          <a:xfrm rot="5400000">
            <a:off x="1489" y="526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114300</xdr:colOff>
      <xdr:row>17</xdr:row>
      <xdr:rowOff>101600</xdr:rowOff>
    </xdr:from>
    <xdr:to>
      <xdr:col>13</xdr:col>
      <xdr:colOff>457200</xdr:colOff>
      <xdr:row>18</xdr:row>
      <xdr:rowOff>127000</xdr:rowOff>
    </xdr:to>
    <xdr:sp macro="" textlink="">
      <xdr:nvSpPr>
        <xdr:cNvPr id="201" name="U-Turn Arrow 200"/>
        <xdr:cNvSpPr/>
      </xdr:nvSpPr>
      <xdr:spPr bwMode="auto">
        <a:xfrm rot="16200000" flipV="1">
          <a:off x="9831387" y="346233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190500</xdr:colOff>
      <xdr:row>23</xdr:row>
      <xdr:rowOff>38100</xdr:rowOff>
    </xdr:from>
    <xdr:to>
      <xdr:col>17</xdr:col>
      <xdr:colOff>406400</xdr:colOff>
      <xdr:row>24</xdr:row>
      <xdr:rowOff>177800</xdr:rowOff>
    </xdr:to>
    <xdr:sp macro="" textlink="">
      <xdr:nvSpPr>
        <xdr:cNvPr id="202" name="U-Turn Arrow 201"/>
        <xdr:cNvSpPr/>
      </xdr:nvSpPr>
      <xdr:spPr bwMode="auto">
        <a:xfrm rot="10800000" flipV="1">
          <a:off x="12973050" y="4667250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18</xdr:row>
      <xdr:rowOff>63500</xdr:rowOff>
    </xdr:from>
    <xdr:to>
      <xdr:col>21</xdr:col>
      <xdr:colOff>711200</xdr:colOff>
      <xdr:row>19</xdr:row>
      <xdr:rowOff>88900</xdr:rowOff>
    </xdr:to>
    <xdr:sp macro="" textlink="">
      <xdr:nvSpPr>
        <xdr:cNvPr id="203" name="U-Turn Arrow 202"/>
        <xdr:cNvSpPr/>
      </xdr:nvSpPr>
      <xdr:spPr bwMode="auto">
        <a:xfrm rot="16200000" flipH="1">
          <a:off x="16333787" y="36242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381000</xdr:colOff>
      <xdr:row>12</xdr:row>
      <xdr:rowOff>38100</xdr:rowOff>
    </xdr:from>
    <xdr:to>
      <xdr:col>17</xdr:col>
      <xdr:colOff>596900</xdr:colOff>
      <xdr:row>13</xdr:row>
      <xdr:rowOff>165100</xdr:rowOff>
    </xdr:to>
    <xdr:sp macro="" textlink="">
      <xdr:nvSpPr>
        <xdr:cNvPr id="204" name="U-Turn Arrow 203"/>
        <xdr:cNvSpPr/>
      </xdr:nvSpPr>
      <xdr:spPr bwMode="auto">
        <a:xfrm rot="10800000" flipH="1">
          <a:off x="13163550" y="2438400"/>
          <a:ext cx="215900" cy="33655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76200</xdr:colOff>
      <xdr:row>31</xdr:row>
      <xdr:rowOff>76200</xdr:rowOff>
    </xdr:from>
    <xdr:to>
      <xdr:col>10</xdr:col>
      <xdr:colOff>542925</xdr:colOff>
      <xdr:row>46</xdr:row>
      <xdr:rowOff>28575</xdr:rowOff>
    </xdr:to>
    <xdr:grpSp>
      <xdr:nvGrpSpPr>
        <xdr:cNvPr id="28213" name="Group 239"/>
        <xdr:cNvGrpSpPr>
          <a:grpSpLocks/>
        </xdr:cNvGrpSpPr>
      </xdr:nvGrpSpPr>
      <xdr:grpSpPr bwMode="auto">
        <a:xfrm>
          <a:off x="1143000" y="6591300"/>
          <a:ext cx="6765925" cy="3089275"/>
          <a:chOff x="1055" y="243"/>
          <a:chExt cx="705" cy="308"/>
        </a:xfrm>
      </xdr:grpSpPr>
      <xdr:grpSp>
        <xdr:nvGrpSpPr>
          <xdr:cNvPr id="28263" name="Group 240"/>
          <xdr:cNvGrpSpPr>
            <a:grpSpLocks/>
          </xdr:cNvGrpSpPr>
        </xdr:nvGrpSpPr>
        <xdr:grpSpPr bwMode="auto">
          <a:xfrm>
            <a:off x="1419" y="429"/>
            <a:ext cx="156" cy="29"/>
            <a:chOff x="518" y="432"/>
            <a:chExt cx="156" cy="29"/>
          </a:xfrm>
        </xdr:grpSpPr>
        <xdr:sp macro="" textlink="">
          <xdr:nvSpPr>
            <xdr:cNvPr id="28284" name="AutoShape 241"/>
            <xdr:cNvSpPr>
              <a:spLocks noChangeArrowheads="1"/>
            </xdr:cNvSpPr>
          </xdr:nvSpPr>
          <xdr:spPr bwMode="auto">
            <a:xfrm rot="-5400000">
              <a:off x="516" y="438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85" name="AutoShape 242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86" name="AutoShape 243"/>
            <xdr:cNvSpPr>
              <a:spLocks noChangeArrowheads="1"/>
            </xdr:cNvSpPr>
          </xdr:nvSpPr>
          <xdr:spPr bwMode="auto">
            <a:xfrm rot="-5400000" flipH="1" flipV="1">
              <a:off x="587" y="440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64" name="Group 244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8281" name="AutoShape 245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82" name="AutoShape 246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83" name="AutoShape 247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65" name="Group 248"/>
          <xdr:cNvGrpSpPr>
            <a:grpSpLocks/>
          </xdr:cNvGrpSpPr>
        </xdr:nvGrpSpPr>
        <xdr:grpSpPr bwMode="auto">
          <a:xfrm>
            <a:off x="1263" y="326"/>
            <a:ext cx="155" cy="30"/>
            <a:chOff x="355" y="325"/>
            <a:chExt cx="155" cy="30"/>
          </a:xfrm>
        </xdr:grpSpPr>
        <xdr:sp macro="" textlink="">
          <xdr:nvSpPr>
            <xdr:cNvPr id="28278" name="AutoShape 249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79" name="AutoShape 250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80" name="AutoShape 251"/>
            <xdr:cNvSpPr>
              <a:spLocks noChangeArrowheads="1"/>
            </xdr:cNvSpPr>
          </xdr:nvSpPr>
          <xdr:spPr bwMode="auto">
            <a:xfrm rot="5400000" flipH="1" flipV="1">
              <a:off x="416" y="333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66" name="Group 252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8275" name="AutoShape 253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76" name="AutoShape 254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77" name="AutoShape 255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8267" name="AutoShape 256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68" name="AutoShape 257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69" name="AutoShape 258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70" name="AutoShape 259"/>
          <xdr:cNvSpPr>
            <a:spLocks noChangeArrowheads="1"/>
          </xdr:cNvSpPr>
        </xdr:nvSpPr>
        <xdr:spPr bwMode="auto">
          <a:xfrm>
            <a:off x="1731" y="342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71" name="AutoShape 260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72" name="AutoShape 261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73" name="AutoShape 262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74" name="AutoShape 263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180975</xdr:colOff>
      <xdr:row>37</xdr:row>
      <xdr:rowOff>180975</xdr:rowOff>
    </xdr:from>
    <xdr:to>
      <xdr:col>6</xdr:col>
      <xdr:colOff>600075</xdr:colOff>
      <xdr:row>39</xdr:row>
      <xdr:rowOff>19050</xdr:rowOff>
    </xdr:to>
    <xdr:grpSp>
      <xdr:nvGrpSpPr>
        <xdr:cNvPr id="28214" name="Group 121"/>
        <xdr:cNvGrpSpPr>
          <a:grpSpLocks/>
        </xdr:cNvGrpSpPr>
      </xdr:nvGrpSpPr>
      <xdr:grpSpPr bwMode="auto">
        <a:xfrm>
          <a:off x="4397375" y="7940675"/>
          <a:ext cx="419100" cy="244475"/>
          <a:chOff x="4533900" y="3683000"/>
          <a:chExt cx="419100" cy="244475"/>
        </a:xfrm>
      </xdr:grpSpPr>
      <xdr:sp macro="" textlink="">
        <xdr:nvSpPr>
          <xdr:cNvPr id="2826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32" name="Straight Arrow Connector 231"/>
          <xdr:cNvCxnSpPr>
            <a:stCxn id="28260" idx="2"/>
            <a:endCxn id="2826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Arrow Connector 232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317500</xdr:colOff>
      <xdr:row>32</xdr:row>
      <xdr:rowOff>25400</xdr:rowOff>
    </xdr:from>
    <xdr:to>
      <xdr:col>6</xdr:col>
      <xdr:colOff>533400</xdr:colOff>
      <xdr:row>33</xdr:row>
      <xdr:rowOff>177800</xdr:rowOff>
    </xdr:to>
    <xdr:sp macro="" textlink="">
      <xdr:nvSpPr>
        <xdr:cNvPr id="234" name="U-Turn Arrow 233"/>
        <xdr:cNvSpPr/>
      </xdr:nvSpPr>
      <xdr:spPr bwMode="auto">
        <a:xfrm rot="10800000" flipH="1">
          <a:off x="4518025" y="6454775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254000</xdr:colOff>
      <xdr:row>43</xdr:row>
      <xdr:rowOff>25400</xdr:rowOff>
    </xdr:from>
    <xdr:to>
      <xdr:col>6</xdr:col>
      <xdr:colOff>469900</xdr:colOff>
      <xdr:row>44</xdr:row>
      <xdr:rowOff>165100</xdr:rowOff>
    </xdr:to>
    <xdr:sp macro="" textlink="">
      <xdr:nvSpPr>
        <xdr:cNvPr id="235" name="U-Turn Arrow 234"/>
        <xdr:cNvSpPr/>
      </xdr:nvSpPr>
      <xdr:spPr bwMode="auto">
        <a:xfrm rot="10800000" flipV="1">
          <a:off x="4470400" y="8851900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</xdr:col>
      <xdr:colOff>101600</xdr:colOff>
      <xdr:row>37</xdr:row>
      <xdr:rowOff>127000</xdr:rowOff>
    </xdr:from>
    <xdr:to>
      <xdr:col>2</xdr:col>
      <xdr:colOff>444500</xdr:colOff>
      <xdr:row>38</xdr:row>
      <xdr:rowOff>152400</xdr:rowOff>
    </xdr:to>
    <xdr:sp macro="" textlink="">
      <xdr:nvSpPr>
        <xdr:cNvPr id="236" name="U-Turn Arrow 235"/>
        <xdr:cNvSpPr/>
      </xdr:nvSpPr>
      <xdr:spPr bwMode="auto">
        <a:xfrm rot="16200000" flipV="1">
          <a:off x="1236662" y="74977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10</xdr:col>
      <xdr:colOff>342900</xdr:colOff>
      <xdr:row>38</xdr:row>
      <xdr:rowOff>63500</xdr:rowOff>
    </xdr:from>
    <xdr:to>
      <xdr:col>10</xdr:col>
      <xdr:colOff>685800</xdr:colOff>
      <xdr:row>39</xdr:row>
      <xdr:rowOff>88900</xdr:rowOff>
    </xdr:to>
    <xdr:sp macro="" textlink="">
      <xdr:nvSpPr>
        <xdr:cNvPr id="237" name="U-Turn Arrow 236"/>
        <xdr:cNvSpPr/>
      </xdr:nvSpPr>
      <xdr:spPr bwMode="auto">
        <a:xfrm rot="16200000" flipH="1">
          <a:off x="7726362" y="76342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13</xdr:col>
      <xdr:colOff>76200</xdr:colOff>
      <xdr:row>31</xdr:row>
      <xdr:rowOff>57150</xdr:rowOff>
    </xdr:from>
    <xdr:to>
      <xdr:col>21</xdr:col>
      <xdr:colOff>542925</xdr:colOff>
      <xdr:row>46</xdr:row>
      <xdr:rowOff>9525</xdr:rowOff>
    </xdr:to>
    <xdr:grpSp>
      <xdr:nvGrpSpPr>
        <xdr:cNvPr id="28219" name="Group 214"/>
        <xdr:cNvGrpSpPr>
          <a:grpSpLocks/>
        </xdr:cNvGrpSpPr>
      </xdr:nvGrpSpPr>
      <xdr:grpSpPr bwMode="auto">
        <a:xfrm>
          <a:off x="9791700" y="6572250"/>
          <a:ext cx="6765925" cy="3089275"/>
          <a:chOff x="1055" y="243"/>
          <a:chExt cx="705" cy="308"/>
        </a:xfrm>
      </xdr:grpSpPr>
      <xdr:grpSp>
        <xdr:nvGrpSpPr>
          <xdr:cNvPr id="28236" name="Group 215"/>
          <xdr:cNvGrpSpPr>
            <a:grpSpLocks/>
          </xdr:cNvGrpSpPr>
        </xdr:nvGrpSpPr>
        <xdr:grpSpPr bwMode="auto">
          <a:xfrm>
            <a:off x="1419" y="430"/>
            <a:ext cx="156" cy="29"/>
            <a:chOff x="518" y="433"/>
            <a:chExt cx="156" cy="29"/>
          </a:xfrm>
        </xdr:grpSpPr>
        <xdr:sp macro="" textlink="">
          <xdr:nvSpPr>
            <xdr:cNvPr id="28257" name="AutoShape 216"/>
            <xdr:cNvSpPr>
              <a:spLocks noChangeArrowheads="1"/>
            </xdr:cNvSpPr>
          </xdr:nvSpPr>
          <xdr:spPr bwMode="auto">
            <a:xfrm rot="-5400000">
              <a:off x="516" y="439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8" name="AutoShape 217"/>
            <xdr:cNvSpPr>
              <a:spLocks noChangeArrowheads="1"/>
            </xdr:cNvSpPr>
          </xdr:nvSpPr>
          <xdr:spPr bwMode="auto">
            <a:xfrm rot="16200000" flipV="1">
              <a:off x="653" y="43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9" name="AutoShape 218"/>
            <xdr:cNvSpPr>
              <a:spLocks noChangeArrowheads="1"/>
            </xdr:cNvSpPr>
          </xdr:nvSpPr>
          <xdr:spPr bwMode="auto">
            <a:xfrm rot="-5400000" flipH="1" flipV="1">
              <a:off x="587" y="441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37" name="Group 219"/>
          <xdr:cNvGrpSpPr>
            <a:grpSpLocks/>
          </xdr:cNvGrpSpPr>
        </xdr:nvGrpSpPr>
        <xdr:grpSpPr bwMode="auto">
          <a:xfrm>
            <a:off x="1579" y="338"/>
            <a:ext cx="29" cy="74"/>
            <a:chOff x="682" y="336"/>
            <a:chExt cx="29" cy="74"/>
          </a:xfrm>
        </xdr:grpSpPr>
        <xdr:sp macro="" textlink="">
          <xdr:nvSpPr>
            <xdr:cNvPr id="28254" name="AutoShape 220"/>
            <xdr:cNvSpPr>
              <a:spLocks noChangeArrowheads="1"/>
            </xdr:cNvSpPr>
          </xdr:nvSpPr>
          <xdr:spPr bwMode="auto">
            <a:xfrm flipH="1">
              <a:off x="687" y="336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5" name="AutoShape 221"/>
            <xdr:cNvSpPr>
              <a:spLocks noChangeArrowheads="1"/>
            </xdr:cNvSpPr>
          </xdr:nvSpPr>
          <xdr:spPr bwMode="auto">
            <a:xfrm rot="10800000">
              <a:off x="687" y="39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6" name="AutoShape 222"/>
            <xdr:cNvSpPr>
              <a:spLocks noChangeArrowheads="1"/>
            </xdr:cNvSpPr>
          </xdr:nvSpPr>
          <xdr:spPr bwMode="auto">
            <a:xfrm>
              <a:off x="682" y="365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38" name="Group 223"/>
          <xdr:cNvGrpSpPr>
            <a:grpSpLocks/>
          </xdr:cNvGrpSpPr>
        </xdr:nvGrpSpPr>
        <xdr:grpSpPr bwMode="auto">
          <a:xfrm>
            <a:off x="1263" y="327"/>
            <a:ext cx="155" cy="29"/>
            <a:chOff x="355" y="326"/>
            <a:chExt cx="155" cy="29"/>
          </a:xfrm>
        </xdr:grpSpPr>
        <xdr:sp macro="" textlink="">
          <xdr:nvSpPr>
            <xdr:cNvPr id="28251" name="AutoShape 224"/>
            <xdr:cNvSpPr>
              <a:spLocks noChangeArrowheads="1"/>
            </xdr:cNvSpPr>
          </xdr:nvSpPr>
          <xdr:spPr bwMode="auto">
            <a:xfrm rot="5400000">
              <a:off x="489" y="331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2" name="AutoShape 225"/>
            <xdr:cNvSpPr>
              <a:spLocks noChangeArrowheads="1"/>
            </xdr:cNvSpPr>
          </xdr:nvSpPr>
          <xdr:spPr bwMode="auto">
            <a:xfrm rot="5400000" flipV="1">
              <a:off x="353" y="333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3" name="AutoShape 226"/>
            <xdr:cNvSpPr>
              <a:spLocks noChangeArrowheads="1"/>
            </xdr:cNvSpPr>
          </xdr:nvSpPr>
          <xdr:spPr bwMode="auto">
            <a:xfrm rot="5400000" flipH="1" flipV="1">
              <a:off x="416" y="334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grpSp>
        <xdr:nvGrpSpPr>
          <xdr:cNvPr id="28239" name="Group 227"/>
          <xdr:cNvGrpSpPr>
            <a:grpSpLocks/>
          </xdr:cNvGrpSpPr>
        </xdr:nvGrpSpPr>
        <xdr:grpSpPr bwMode="auto">
          <a:xfrm>
            <a:off x="1221" y="376"/>
            <a:ext cx="29" cy="76"/>
            <a:chOff x="315" y="377"/>
            <a:chExt cx="29" cy="76"/>
          </a:xfrm>
        </xdr:grpSpPr>
        <xdr:sp macro="" textlink="">
          <xdr:nvSpPr>
            <xdr:cNvPr id="28248" name="AutoShape 228"/>
            <xdr:cNvSpPr>
              <a:spLocks noChangeArrowheads="1"/>
            </xdr:cNvSpPr>
          </xdr:nvSpPr>
          <xdr:spPr bwMode="auto">
            <a:xfrm>
              <a:off x="317" y="377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49" name="AutoShape 229"/>
            <xdr:cNvSpPr>
              <a:spLocks noChangeArrowheads="1"/>
            </xdr:cNvSpPr>
          </xdr:nvSpPr>
          <xdr:spPr bwMode="auto">
            <a:xfrm flipV="1">
              <a:off x="315" y="434"/>
              <a:ext cx="24" cy="19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17694720 60000 65536"/>
                <a:gd name="T13" fmla="*/ 11796480 60000 65536"/>
                <a:gd name="T14" fmla="*/ 11796480 60000 65536"/>
                <a:gd name="T15" fmla="*/ 5898240 60000 65536"/>
                <a:gd name="T16" fmla="*/ 0 60000 65536"/>
                <a:gd name="T17" fmla="*/ 0 60000 65536"/>
                <a:gd name="T18" fmla="*/ 0 w 21600"/>
                <a:gd name="T19" fmla="*/ 14779 h 21600"/>
                <a:gd name="T20" fmla="*/ 18900 w 21600"/>
                <a:gd name="T21" fmla="*/ 21600 h 2160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600" h="21600">
                  <a:moveTo>
                    <a:pt x="15429" y="0"/>
                  </a:moveTo>
                  <a:lnTo>
                    <a:pt x="9257" y="7200"/>
                  </a:lnTo>
                  <a:lnTo>
                    <a:pt x="12343" y="7200"/>
                  </a:lnTo>
                  <a:lnTo>
                    <a:pt x="12343" y="14400"/>
                  </a:lnTo>
                  <a:lnTo>
                    <a:pt x="0" y="14400"/>
                  </a:lnTo>
                  <a:lnTo>
                    <a:pt x="0" y="21600"/>
                  </a:lnTo>
                  <a:lnTo>
                    <a:pt x="18514" y="21600"/>
                  </a:lnTo>
                  <a:lnTo>
                    <a:pt x="18514" y="7200"/>
                  </a:lnTo>
                  <a:lnTo>
                    <a:pt x="21600" y="7200"/>
                  </a:lnTo>
                  <a:close/>
                </a:path>
              </a:pathLst>
            </a:cu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  <xdr:sp macro="" textlink="">
          <xdr:nvSpPr>
            <xdr:cNvPr id="28250" name="AutoShape 230"/>
            <xdr:cNvSpPr>
              <a:spLocks noChangeArrowheads="1"/>
            </xdr:cNvSpPr>
          </xdr:nvSpPr>
          <xdr:spPr bwMode="auto">
            <a:xfrm flipH="1" flipV="1">
              <a:off x="315" y="408"/>
              <a:ext cx="29" cy="14"/>
            </a:xfrm>
            <a:prstGeom prst="leftArrow">
              <a:avLst>
                <a:gd name="adj1" fmla="val 50000"/>
                <a:gd name="adj2" fmla="val 51786"/>
              </a:avLst>
            </a:prstGeom>
            <a:solidFill>
              <a:srgbClr val="666699"/>
            </a:solidFill>
            <a:ln w="1714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8240" name="AutoShape 231"/>
          <xdr:cNvSpPr>
            <a:spLocks noChangeArrowheads="1"/>
          </xdr:cNvSpPr>
        </xdr:nvSpPr>
        <xdr:spPr bwMode="auto">
          <a:xfrm rot="10800000">
            <a:off x="1055" y="43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1" name="AutoShape 232"/>
          <xdr:cNvSpPr>
            <a:spLocks noChangeArrowheads="1"/>
          </xdr:cNvSpPr>
        </xdr:nvSpPr>
        <xdr:spPr bwMode="auto">
          <a:xfrm rot="-5400000">
            <a:off x="1237" y="251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2" name="AutoShape 233"/>
          <xdr:cNvSpPr>
            <a:spLocks noChangeArrowheads="1"/>
          </xdr:cNvSpPr>
        </xdr:nvSpPr>
        <xdr:spPr bwMode="auto">
          <a:xfrm rot="5400000">
            <a:off x="1557" y="26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3" name="AutoShape 234"/>
          <xdr:cNvSpPr>
            <a:spLocks noChangeArrowheads="1"/>
          </xdr:cNvSpPr>
        </xdr:nvSpPr>
        <xdr:spPr bwMode="auto">
          <a:xfrm>
            <a:off x="1731" y="344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4" name="AutoShape 235"/>
          <xdr:cNvSpPr>
            <a:spLocks noChangeArrowheads="1"/>
          </xdr:cNvSpPr>
        </xdr:nvSpPr>
        <xdr:spPr bwMode="auto">
          <a:xfrm rot="10800000">
            <a:off x="1711" y="429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5" name="AutoShape 236"/>
          <xdr:cNvSpPr>
            <a:spLocks noChangeArrowheads="1"/>
          </xdr:cNvSpPr>
        </xdr:nvSpPr>
        <xdr:spPr bwMode="auto">
          <a:xfrm>
            <a:off x="1079" y="347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6" name="AutoShape 237"/>
          <xdr:cNvSpPr>
            <a:spLocks noChangeArrowheads="1"/>
          </xdr:cNvSpPr>
        </xdr:nvSpPr>
        <xdr:spPr bwMode="auto">
          <a:xfrm rot="-5400000">
            <a:off x="1243" y="515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  <xdr:sp macro="" textlink="">
        <xdr:nvSpPr>
          <xdr:cNvPr id="28247" name="AutoShape 238"/>
          <xdr:cNvSpPr>
            <a:spLocks noChangeArrowheads="1"/>
          </xdr:cNvSpPr>
        </xdr:nvSpPr>
        <xdr:spPr bwMode="auto">
          <a:xfrm rot="5400000">
            <a:off x="1493" y="530"/>
            <a:ext cx="29" cy="14"/>
          </a:xfrm>
          <a:prstGeom prst="leftArrow">
            <a:avLst>
              <a:gd name="adj1" fmla="val 50000"/>
              <a:gd name="adj2" fmla="val 51786"/>
            </a:avLst>
          </a:prstGeom>
          <a:solidFill>
            <a:srgbClr val="666699"/>
          </a:solidFill>
          <a:ln w="1714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180975</xdr:colOff>
      <xdr:row>37</xdr:row>
      <xdr:rowOff>180975</xdr:rowOff>
    </xdr:from>
    <xdr:to>
      <xdr:col>17</xdr:col>
      <xdr:colOff>600075</xdr:colOff>
      <xdr:row>39</xdr:row>
      <xdr:rowOff>19050</xdr:rowOff>
    </xdr:to>
    <xdr:grpSp>
      <xdr:nvGrpSpPr>
        <xdr:cNvPr id="28220" name="Group 125"/>
        <xdr:cNvGrpSpPr>
          <a:grpSpLocks/>
        </xdr:cNvGrpSpPr>
      </xdr:nvGrpSpPr>
      <xdr:grpSpPr bwMode="auto">
        <a:xfrm>
          <a:off x="13046075" y="7940675"/>
          <a:ext cx="419100" cy="244475"/>
          <a:chOff x="4533900" y="3695700"/>
          <a:chExt cx="419100" cy="244475"/>
        </a:xfrm>
      </xdr:grpSpPr>
      <xdr:sp macro="" textlink="">
        <xdr:nvSpPr>
          <xdr:cNvPr id="28233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265" name="Straight Arrow Connector 264"/>
          <xdr:cNvCxnSpPr>
            <a:stCxn id="28233" idx="2"/>
            <a:endCxn id="28233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76200</xdr:colOff>
      <xdr:row>37</xdr:row>
      <xdr:rowOff>101600</xdr:rowOff>
    </xdr:from>
    <xdr:to>
      <xdr:col>13</xdr:col>
      <xdr:colOff>419100</xdr:colOff>
      <xdr:row>38</xdr:row>
      <xdr:rowOff>127000</xdr:rowOff>
    </xdr:to>
    <xdr:sp macro="" textlink="">
      <xdr:nvSpPr>
        <xdr:cNvPr id="267" name="U-Turn Arrow 266"/>
        <xdr:cNvSpPr/>
      </xdr:nvSpPr>
      <xdr:spPr bwMode="auto">
        <a:xfrm rot="16200000" flipV="1">
          <a:off x="9793287" y="7472363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317500</xdr:colOff>
      <xdr:row>32</xdr:row>
      <xdr:rowOff>25400</xdr:rowOff>
    </xdr:from>
    <xdr:to>
      <xdr:col>17</xdr:col>
      <xdr:colOff>533400</xdr:colOff>
      <xdr:row>33</xdr:row>
      <xdr:rowOff>177800</xdr:rowOff>
    </xdr:to>
    <xdr:sp macro="" textlink="">
      <xdr:nvSpPr>
        <xdr:cNvPr id="268" name="U-Turn Arrow 267"/>
        <xdr:cNvSpPr/>
      </xdr:nvSpPr>
      <xdr:spPr bwMode="auto">
        <a:xfrm rot="10800000" flipH="1">
          <a:off x="13100050" y="6454775"/>
          <a:ext cx="215900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17</xdr:col>
      <xdr:colOff>279400</xdr:colOff>
      <xdr:row>43</xdr:row>
      <xdr:rowOff>25400</xdr:rowOff>
    </xdr:from>
    <xdr:to>
      <xdr:col>17</xdr:col>
      <xdr:colOff>495300</xdr:colOff>
      <xdr:row>44</xdr:row>
      <xdr:rowOff>165100</xdr:rowOff>
    </xdr:to>
    <xdr:sp macro="" textlink="">
      <xdr:nvSpPr>
        <xdr:cNvPr id="269" name="U-Turn Arrow 268"/>
        <xdr:cNvSpPr/>
      </xdr:nvSpPr>
      <xdr:spPr bwMode="auto">
        <a:xfrm rot="10800000" flipV="1">
          <a:off x="13061950" y="8664575"/>
          <a:ext cx="215900" cy="339725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21</xdr:col>
      <xdr:colOff>368300</xdr:colOff>
      <xdr:row>38</xdr:row>
      <xdr:rowOff>76200</xdr:rowOff>
    </xdr:from>
    <xdr:to>
      <xdr:col>21</xdr:col>
      <xdr:colOff>711200</xdr:colOff>
      <xdr:row>39</xdr:row>
      <xdr:rowOff>101600</xdr:rowOff>
    </xdr:to>
    <xdr:sp macro="" textlink="">
      <xdr:nvSpPr>
        <xdr:cNvPr id="270" name="U-Turn Arrow 269"/>
        <xdr:cNvSpPr/>
      </xdr:nvSpPr>
      <xdr:spPr bwMode="auto">
        <a:xfrm rot="16200000" flipH="1">
          <a:off x="16333787" y="7646988"/>
          <a:ext cx="225425" cy="342900"/>
        </a:xfrm>
        <a:prstGeom prst="uturnArrow">
          <a:avLst/>
        </a:prstGeom>
        <a:solidFill>
          <a:schemeClr val="accent2">
            <a:lumMod val="60000"/>
            <a:lumOff val="40000"/>
          </a:schemeClr>
        </a:solidFill>
        <a:ln w="1714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6</xdr:col>
      <xdr:colOff>180975</xdr:colOff>
      <xdr:row>17</xdr:row>
      <xdr:rowOff>180975</xdr:rowOff>
    </xdr:from>
    <xdr:to>
      <xdr:col>6</xdr:col>
      <xdr:colOff>600075</xdr:colOff>
      <xdr:row>19</xdr:row>
      <xdr:rowOff>19050</xdr:rowOff>
    </xdr:to>
    <xdr:grpSp>
      <xdr:nvGrpSpPr>
        <xdr:cNvPr id="28225" name="Group 121"/>
        <xdr:cNvGrpSpPr>
          <a:grpSpLocks/>
        </xdr:cNvGrpSpPr>
      </xdr:nvGrpSpPr>
      <xdr:grpSpPr bwMode="auto">
        <a:xfrm>
          <a:off x="4397375" y="3749675"/>
          <a:ext cx="419100" cy="244475"/>
          <a:chOff x="4533900" y="3683000"/>
          <a:chExt cx="419100" cy="244475"/>
        </a:xfrm>
      </xdr:grpSpPr>
      <xdr:sp macro="" textlink="">
        <xdr:nvSpPr>
          <xdr:cNvPr id="28230" name="Oval 1"/>
          <xdr:cNvSpPr>
            <a:spLocks noChangeArrowheads="1"/>
          </xdr:cNvSpPr>
        </xdr:nvSpPr>
        <xdr:spPr bwMode="auto">
          <a:xfrm>
            <a:off x="4533900" y="36830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41" name="Straight Arrow Connector 140"/>
          <xdr:cNvCxnSpPr>
            <a:stCxn id="28230" idx="2"/>
            <a:endCxn id="28230" idx="3"/>
          </xdr:cNvCxnSpPr>
        </xdr:nvCxnSpPr>
        <xdr:spPr>
          <a:xfrm rot="10800000" flipH="1" flipV="1">
            <a:off x="4533900" y="38101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/>
          <xdr:cNvCxnSpPr/>
        </xdr:nvCxnSpPr>
        <xdr:spPr>
          <a:xfrm rot="5400000" flipH="1">
            <a:off x="4856861" y="3693922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180975</xdr:colOff>
      <xdr:row>17</xdr:row>
      <xdr:rowOff>180975</xdr:rowOff>
    </xdr:from>
    <xdr:to>
      <xdr:col>17</xdr:col>
      <xdr:colOff>600075</xdr:colOff>
      <xdr:row>19</xdr:row>
      <xdr:rowOff>19050</xdr:rowOff>
    </xdr:to>
    <xdr:grpSp>
      <xdr:nvGrpSpPr>
        <xdr:cNvPr id="28226" name="Group 121"/>
        <xdr:cNvGrpSpPr>
          <a:grpSpLocks/>
        </xdr:cNvGrpSpPr>
      </xdr:nvGrpSpPr>
      <xdr:grpSpPr bwMode="auto">
        <a:xfrm>
          <a:off x="13046075" y="3749675"/>
          <a:ext cx="419100" cy="244475"/>
          <a:chOff x="4533900" y="3695700"/>
          <a:chExt cx="419100" cy="244475"/>
        </a:xfrm>
      </xdr:grpSpPr>
      <xdr:sp macro="" textlink="">
        <xdr:nvSpPr>
          <xdr:cNvPr id="28227" name="Oval 1"/>
          <xdr:cNvSpPr>
            <a:spLocks noChangeArrowheads="1"/>
          </xdr:cNvSpPr>
        </xdr:nvSpPr>
        <xdr:spPr bwMode="auto">
          <a:xfrm>
            <a:off x="4533900" y="3695700"/>
            <a:ext cx="419100" cy="244475"/>
          </a:xfrm>
          <a:prstGeom prst="ellipse">
            <a:avLst/>
          </a:prstGeom>
          <a:solidFill>
            <a:srgbClr val="FCD5B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145" name="Straight Arrow Connector 144"/>
          <xdr:cNvCxnSpPr>
            <a:stCxn id="28227" idx="2"/>
            <a:endCxn id="28227" idx="3"/>
          </xdr:cNvCxnSpPr>
        </xdr:nvCxnSpPr>
        <xdr:spPr>
          <a:xfrm rot="10800000" flipH="1" flipV="1">
            <a:off x="4533900" y="3822827"/>
            <a:ext cx="57150" cy="7823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/>
          <xdr:cNvCxnSpPr/>
        </xdr:nvCxnSpPr>
        <xdr:spPr>
          <a:xfrm rot="5400000" flipH="1">
            <a:off x="4856861" y="3696843"/>
            <a:ext cx="68453" cy="85725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Xclfiles\prodvers\Tmfpv01t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cstng\tfprocs\Tmfpv01tT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 Location"/>
      <sheetName val="Data Entry"/>
      <sheetName val="AM Forecasts"/>
      <sheetName val="MD Forecasts"/>
      <sheetName val="PM Forecasts"/>
      <sheetName val="WeekEnd Forecasts"/>
      <sheetName val="AADT Forecasts"/>
      <sheetName val="Other Forecast"/>
      <sheetName val="TMFCSTS"/>
      <sheetName val="Module2"/>
      <sheetName val="Module1"/>
      <sheetName val="Module3"/>
    </sheetNames>
    <sheetDataSet>
      <sheetData sheetId="0" refreshError="1"/>
      <sheetData sheetId="1">
        <row r="118">
          <cell r="AA118">
            <v>8.3333333333333329E-2</v>
          </cell>
        </row>
        <row r="126">
          <cell r="AA126">
            <v>9.8113207547169817E-2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rt Location"/>
      <sheetName val="Data Entry"/>
      <sheetName val="AM Forecasts"/>
      <sheetName val="MD Forecasts"/>
      <sheetName val="PM Forecasts"/>
      <sheetName val="WeekEnd Forecasts"/>
      <sheetName val="AADT Forecasts"/>
      <sheetName val="Other Forecast"/>
      <sheetName val="TMFCSTS"/>
      <sheetName val="Module2"/>
      <sheetName val="Module1"/>
      <sheetName val="Module3"/>
      <sheetName val="Tmfpv01tTest"/>
    </sheetNames>
    <definedNames>
      <definedName name="PrintAADT"/>
      <definedName name="PrintAM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2:AG68"/>
  <sheetViews>
    <sheetView showGridLines="0" zoomScale="75" zoomScaleNormal="75" workbookViewId="0">
      <selection activeCell="A32" sqref="A32"/>
    </sheetView>
  </sheetViews>
  <sheetFormatPr defaultRowHeight="10.5"/>
  <cols>
    <col min="1" max="1" width="7.19921875" customWidth="1"/>
    <col min="2" max="10" width="16.3984375" customWidth="1"/>
    <col min="11" max="11" width="16.19921875" customWidth="1"/>
    <col min="12" max="21" width="16.3984375" customWidth="1"/>
    <col min="22" max="22" width="16.19921875" customWidth="1"/>
    <col min="23" max="23" width="16.3984375" customWidth="1"/>
    <col min="24" max="24" width="2.59765625" customWidth="1"/>
    <col min="25" max="25" width="9.19921875" customWidth="1"/>
    <col min="26" max="26" width="20.3984375" customWidth="1"/>
  </cols>
  <sheetData>
    <row r="2" spans="2:32" ht="11.25" thickBot="1"/>
    <row r="3" spans="2:32" ht="24" thickBot="1">
      <c r="B3" s="228" t="s">
        <v>0</v>
      </c>
      <c r="C3" s="229"/>
      <c r="D3" s="229"/>
      <c r="E3" s="229"/>
      <c r="F3" s="226" t="s">
        <v>1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3" t="s">
        <v>2</v>
      </c>
      <c r="S3" s="4"/>
      <c r="T3" s="4"/>
      <c r="U3" s="4"/>
      <c r="V3" s="4"/>
      <c r="W3" s="5"/>
      <c r="X3" s="6"/>
      <c r="Z3" s="7"/>
    </row>
    <row r="4" spans="2:32" ht="15.75" customHeight="1" thickTop="1">
      <c r="B4" s="230" t="s">
        <v>3</v>
      </c>
      <c r="C4" s="231"/>
      <c r="D4" s="231"/>
      <c r="E4" s="231"/>
      <c r="F4" s="8"/>
      <c r="G4" s="9"/>
      <c r="H4" s="10"/>
      <c r="I4" s="11"/>
      <c r="J4" s="12"/>
      <c r="K4" s="10"/>
      <c r="L4" s="13"/>
      <c r="M4" s="13"/>
      <c r="N4" s="13"/>
      <c r="O4" s="13"/>
      <c r="P4" s="13"/>
      <c r="Q4" s="13"/>
      <c r="R4" s="14" t="s">
        <v>49</v>
      </c>
      <c r="S4" s="15"/>
      <c r="T4" s="16"/>
      <c r="U4" s="15"/>
      <c r="V4" s="15"/>
      <c r="W4" s="17"/>
      <c r="X4" s="18"/>
      <c r="Z4" s="19"/>
    </row>
    <row r="5" spans="2:32" ht="15.75">
      <c r="B5" s="224" t="s">
        <v>58</v>
      </c>
      <c r="C5" s="225"/>
      <c r="D5" s="225"/>
      <c r="E5" s="225"/>
      <c r="F5" s="225"/>
      <c r="G5" s="20"/>
      <c r="L5" s="236" t="s">
        <v>4</v>
      </c>
      <c r="M5" s="236"/>
      <c r="N5" s="236"/>
      <c r="O5" s="232" t="s">
        <v>54</v>
      </c>
      <c r="P5" s="233"/>
      <c r="R5" s="21" t="s">
        <v>50</v>
      </c>
      <c r="S5" s="22"/>
      <c r="T5" s="23"/>
      <c r="U5" s="22"/>
      <c r="V5" s="22"/>
      <c r="W5" s="17"/>
      <c r="X5" s="18"/>
      <c r="Z5" s="24"/>
    </row>
    <row r="6" spans="2:32" ht="15.75">
      <c r="B6" s="224" t="s">
        <v>59</v>
      </c>
      <c r="C6" s="225"/>
      <c r="D6" s="225"/>
      <c r="E6" s="225"/>
      <c r="F6" s="225"/>
      <c r="G6" s="20"/>
      <c r="K6" s="25"/>
      <c r="L6" s="25"/>
      <c r="M6" s="25"/>
      <c r="N6" s="25"/>
      <c r="O6" s="25"/>
      <c r="P6" s="25"/>
      <c r="Q6" s="26"/>
      <c r="R6" s="27" t="s">
        <v>51</v>
      </c>
      <c r="S6" s="28"/>
      <c r="T6" s="29"/>
      <c r="U6" s="22"/>
      <c r="V6" s="22"/>
      <c r="W6" s="17"/>
      <c r="X6" s="18"/>
      <c r="Z6" s="30"/>
    </row>
    <row r="7" spans="2:32" ht="15.75">
      <c r="B7" s="224" t="s">
        <v>60</v>
      </c>
      <c r="C7" s="225"/>
      <c r="D7" s="225"/>
      <c r="E7" s="225"/>
      <c r="F7" s="225"/>
      <c r="G7" s="20"/>
      <c r="J7" s="31"/>
      <c r="K7" s="32"/>
      <c r="L7" s="237" t="s">
        <v>5</v>
      </c>
      <c r="M7" s="237"/>
      <c r="N7" s="237"/>
      <c r="O7" s="234" t="s">
        <v>53</v>
      </c>
      <c r="P7" s="235"/>
      <c r="Q7" s="32"/>
      <c r="R7" s="21" t="s">
        <v>52</v>
      </c>
      <c r="S7" s="22"/>
      <c r="T7" s="29"/>
      <c r="U7" s="22"/>
      <c r="V7" s="22"/>
      <c r="W7" s="17"/>
      <c r="X7" s="18"/>
      <c r="Z7" s="24"/>
    </row>
    <row r="8" spans="2:32" ht="15.75">
      <c r="B8" s="33"/>
      <c r="C8" s="34"/>
      <c r="D8" s="35"/>
      <c r="E8" s="36" t="s">
        <v>6</v>
      </c>
      <c r="K8" s="34"/>
      <c r="L8" s="34"/>
      <c r="M8" s="37"/>
      <c r="N8" s="37"/>
      <c r="O8" s="37"/>
      <c r="P8" s="37"/>
      <c r="Q8" s="37"/>
      <c r="R8" s="38"/>
      <c r="S8" s="39"/>
      <c r="T8" s="40"/>
      <c r="U8" s="41"/>
      <c r="V8" s="41"/>
      <c r="W8" s="42"/>
      <c r="X8" s="43"/>
      <c r="Z8" s="30"/>
    </row>
    <row r="9" spans="2:32" ht="15.75">
      <c r="B9" s="125"/>
      <c r="C9" s="126"/>
      <c r="D9" s="127"/>
      <c r="E9" s="128"/>
      <c r="F9" s="129"/>
      <c r="G9" s="128"/>
      <c r="H9" s="126"/>
      <c r="I9" s="130"/>
      <c r="J9" s="128" t="s">
        <v>7</v>
      </c>
      <c r="K9" s="131">
        <v>2011</v>
      </c>
      <c r="L9" s="127"/>
      <c r="M9" s="37"/>
      <c r="N9" s="44"/>
      <c r="O9" s="37"/>
      <c r="P9" s="37"/>
      <c r="Q9" s="37"/>
      <c r="R9" s="37"/>
      <c r="S9" s="37"/>
      <c r="T9" s="37"/>
      <c r="U9" s="37"/>
      <c r="V9" s="37"/>
      <c r="W9" s="37"/>
      <c r="X9" s="43"/>
      <c r="Z9" s="24"/>
    </row>
    <row r="10" spans="2:32" ht="15.75">
      <c r="B10" s="125"/>
      <c r="C10" s="128"/>
      <c r="D10" s="126"/>
      <c r="E10" s="132" t="s">
        <v>55</v>
      </c>
      <c r="F10" s="133"/>
      <c r="G10" s="134"/>
      <c r="H10" s="134"/>
      <c r="I10" s="126"/>
      <c r="J10" s="127"/>
      <c r="K10" s="127"/>
      <c r="L10" s="126"/>
      <c r="M10" s="44"/>
      <c r="N10" s="44"/>
      <c r="O10" s="37"/>
      <c r="P10" s="45" t="s">
        <v>55</v>
      </c>
      <c r="Q10" s="37"/>
      <c r="R10" s="37"/>
      <c r="S10" s="37"/>
      <c r="T10" s="37"/>
      <c r="U10" s="37"/>
      <c r="V10" s="37"/>
      <c r="W10" s="37"/>
      <c r="X10" s="43"/>
      <c r="Y10" s="46"/>
    </row>
    <row r="11" spans="2:32" ht="15.75">
      <c r="B11" s="135"/>
      <c r="C11" s="126"/>
      <c r="D11" s="136"/>
      <c r="E11" s="137"/>
      <c r="F11" s="126"/>
      <c r="G11" s="126"/>
      <c r="H11" s="138">
        <f>F14+I15</f>
        <v>815</v>
      </c>
      <c r="I11" s="126"/>
      <c r="J11" s="139" t="s">
        <v>8</v>
      </c>
      <c r="K11" s="127"/>
      <c r="L11" s="126"/>
      <c r="M11" s="47"/>
      <c r="N11" s="44"/>
      <c r="O11" s="48"/>
      <c r="P11" s="49"/>
      <c r="Q11" s="37"/>
      <c r="S11" s="50">
        <f>Q14+T15</f>
        <v>882</v>
      </c>
      <c r="T11" s="37"/>
      <c r="U11" s="51" t="s">
        <v>8</v>
      </c>
      <c r="V11" s="52"/>
      <c r="W11" s="53">
        <v>2017</v>
      </c>
      <c r="X11" s="43"/>
    </row>
    <row r="12" spans="2:32" ht="15.75">
      <c r="B12" s="135"/>
      <c r="C12" s="126"/>
      <c r="D12" s="136"/>
      <c r="E12" s="137"/>
      <c r="F12" s="126"/>
      <c r="G12" s="140">
        <v>0</v>
      </c>
      <c r="H12" s="126"/>
      <c r="I12" s="126"/>
      <c r="J12" s="141"/>
      <c r="K12" s="134"/>
      <c r="L12" s="127"/>
      <c r="M12" s="44"/>
      <c r="N12" s="44"/>
      <c r="O12" s="48"/>
      <c r="P12" s="49"/>
      <c r="Q12" s="37"/>
      <c r="R12" s="140">
        <f>G12*K56+H55</f>
        <v>0</v>
      </c>
      <c r="S12" s="37"/>
      <c r="T12" s="37"/>
      <c r="U12" s="54"/>
      <c r="X12" s="43"/>
      <c r="Z12" s="19"/>
    </row>
    <row r="13" spans="2:32" ht="16.5" customHeight="1">
      <c r="B13" s="135"/>
      <c r="C13" s="142"/>
      <c r="D13" s="136"/>
      <c r="E13" s="137"/>
      <c r="F13" s="126"/>
      <c r="G13" s="126"/>
      <c r="H13" s="126"/>
      <c r="I13" s="126"/>
      <c r="J13" s="141"/>
      <c r="K13" s="128"/>
      <c r="L13" s="127"/>
      <c r="M13" s="37"/>
      <c r="N13" s="44"/>
      <c r="O13" s="48"/>
      <c r="P13" s="49"/>
      <c r="Q13" s="37"/>
      <c r="R13" s="37"/>
      <c r="S13" s="37"/>
      <c r="T13" s="37"/>
      <c r="U13" s="54"/>
      <c r="V13" s="37"/>
      <c r="W13" s="37"/>
      <c r="X13" s="43"/>
      <c r="Z13" s="19"/>
    </row>
    <row r="14" spans="2:32" ht="15.75">
      <c r="B14" s="125"/>
      <c r="C14" s="143"/>
      <c r="D14" s="144"/>
      <c r="E14" s="145"/>
      <c r="F14" s="138">
        <f>SUM(E15:G15)</f>
        <v>365</v>
      </c>
      <c r="G14" s="127"/>
      <c r="H14" s="127"/>
      <c r="I14" s="127"/>
      <c r="J14" s="146"/>
      <c r="K14" s="128"/>
      <c r="L14" s="127"/>
      <c r="M14" s="37"/>
      <c r="N14" s="44"/>
      <c r="O14" s="55"/>
      <c r="P14" s="56"/>
      <c r="Q14" s="57">
        <f>SUM(P15:R15)</f>
        <v>395</v>
      </c>
      <c r="R14" s="58"/>
      <c r="S14" s="58"/>
      <c r="T14" s="58"/>
      <c r="U14" s="59"/>
      <c r="V14" s="44"/>
      <c r="W14" s="37"/>
      <c r="X14" s="43"/>
      <c r="Z14" s="19"/>
    </row>
    <row r="15" spans="2:32" ht="16.5" thickBot="1">
      <c r="B15" s="135"/>
      <c r="C15" s="147"/>
      <c r="D15" s="144"/>
      <c r="E15" s="138">
        <v>15</v>
      </c>
      <c r="F15" s="138">
        <v>335</v>
      </c>
      <c r="G15" s="138">
        <v>15</v>
      </c>
      <c r="H15" s="127"/>
      <c r="I15" s="138">
        <f>J17+H23+D19</f>
        <v>450</v>
      </c>
      <c r="J15" s="148" t="s">
        <v>56</v>
      </c>
      <c r="K15" s="149"/>
      <c r="L15" s="150"/>
      <c r="M15" s="44"/>
      <c r="N15" s="60"/>
      <c r="O15" s="61"/>
      <c r="P15" s="62">
        <v>16</v>
      </c>
      <c r="Q15" s="62">
        <v>364</v>
      </c>
      <c r="R15" s="62">
        <v>15</v>
      </c>
      <c r="S15" s="58"/>
      <c r="T15" s="57">
        <f>U17+S23+O19</f>
        <v>487</v>
      </c>
      <c r="U15" s="63" t="s">
        <v>56</v>
      </c>
      <c r="V15" s="64"/>
      <c r="W15" s="58"/>
      <c r="X15" s="43"/>
    </row>
    <row r="16" spans="2:32" ht="15.75" thickTop="1">
      <c r="B16" s="135"/>
      <c r="C16" s="151"/>
      <c r="D16" s="151"/>
      <c r="E16" s="134"/>
      <c r="F16" s="134"/>
      <c r="G16" s="134"/>
      <c r="H16" s="127"/>
      <c r="I16" s="127"/>
      <c r="J16" s="152"/>
      <c r="K16" s="152"/>
      <c r="L16" s="127"/>
      <c r="M16" s="44"/>
      <c r="N16" s="65"/>
      <c r="O16" s="65"/>
      <c r="P16" s="47"/>
      <c r="Q16" s="47"/>
      <c r="R16" s="47"/>
      <c r="S16" s="44"/>
      <c r="T16" s="44"/>
      <c r="U16" s="65"/>
      <c r="V16" s="65"/>
      <c r="W16" s="37"/>
      <c r="X16" s="43"/>
      <c r="Z16" s="66"/>
      <c r="AA16" s="67"/>
      <c r="AC16" s="19"/>
      <c r="AF16" s="19"/>
    </row>
    <row r="17" spans="2:33" ht="15.75">
      <c r="B17" s="153">
        <f>D17+C20</f>
        <v>530</v>
      </c>
      <c r="C17" s="154"/>
      <c r="D17" s="138">
        <f>E15+J18+G23</f>
        <v>300</v>
      </c>
      <c r="E17" s="127"/>
      <c r="F17" s="127"/>
      <c r="G17" s="127"/>
      <c r="H17" s="127"/>
      <c r="I17" s="155"/>
      <c r="J17" s="138">
        <v>45</v>
      </c>
      <c r="K17" s="127"/>
      <c r="L17" s="127"/>
      <c r="M17" s="50">
        <f>O17+N20</f>
        <v>587</v>
      </c>
      <c r="N17" s="58"/>
      <c r="O17" s="57">
        <f>P15+U18+R23</f>
        <v>332</v>
      </c>
      <c r="P17" s="44"/>
      <c r="Q17" s="44"/>
      <c r="R17" s="44"/>
      <c r="S17" s="44"/>
      <c r="T17" s="68"/>
      <c r="U17" s="62">
        <v>47</v>
      </c>
      <c r="V17" s="58"/>
      <c r="W17" s="37"/>
      <c r="X17" s="43"/>
      <c r="Z17" s="69"/>
      <c r="AA17" s="69"/>
      <c r="AC17" s="69"/>
      <c r="AD17" s="69"/>
      <c r="AF17" s="69"/>
      <c r="AG17" s="69"/>
    </row>
    <row r="18" spans="2:33" ht="15.75">
      <c r="B18" s="125"/>
      <c r="C18" s="127"/>
      <c r="D18" s="127"/>
      <c r="E18" s="127"/>
      <c r="F18" s="127"/>
      <c r="G18" s="156">
        <f>B19+G26+L19+J18+J19+G23</f>
        <v>305</v>
      </c>
      <c r="H18" s="127"/>
      <c r="I18" s="155"/>
      <c r="J18" s="138">
        <v>205</v>
      </c>
      <c r="K18" s="138">
        <f>SUM(J17:J19)</f>
        <v>270</v>
      </c>
      <c r="L18" s="127"/>
      <c r="N18" s="58"/>
      <c r="O18" s="58"/>
      <c r="P18" s="44"/>
      <c r="Q18" s="170"/>
      <c r="R18" s="156">
        <f>M19+R26+W19+U18+U19+R23</f>
        <v>338</v>
      </c>
      <c r="S18" s="170"/>
      <c r="T18" s="68"/>
      <c r="U18" s="62">
        <v>224</v>
      </c>
      <c r="V18" s="57">
        <f>SUM(U17:U19)</f>
        <v>293</v>
      </c>
      <c r="W18" s="37"/>
      <c r="X18" s="43"/>
      <c r="Z18" s="69"/>
      <c r="AA18" s="69"/>
      <c r="AC18" s="69"/>
      <c r="AD18" s="69"/>
      <c r="AF18" s="69"/>
      <c r="AG18" s="69"/>
    </row>
    <row r="19" spans="2:33" ht="15.75">
      <c r="B19" s="157">
        <v>0</v>
      </c>
      <c r="C19" s="127"/>
      <c r="D19" s="138">
        <v>35</v>
      </c>
      <c r="E19" s="127"/>
      <c r="F19" s="158">
        <f>F15+G15+J19+G26+G12+L19</f>
        <v>370</v>
      </c>
      <c r="G19" s="126"/>
      <c r="H19" s="159">
        <f>G26+G12+B19+G23+H23+D19</f>
        <v>485</v>
      </c>
      <c r="I19" s="155"/>
      <c r="J19" s="138">
        <v>20</v>
      </c>
      <c r="K19" s="127"/>
      <c r="L19" s="140">
        <v>0</v>
      </c>
      <c r="M19" s="140">
        <f>B19*K55+H56</f>
        <v>0</v>
      </c>
      <c r="N19" s="58"/>
      <c r="O19" s="62">
        <v>39</v>
      </c>
      <c r="P19" s="44"/>
      <c r="Q19" s="158">
        <f>Q15+R15+U19+R26+R12+W19</f>
        <v>401</v>
      </c>
      <c r="R19" s="171"/>
      <c r="S19" s="159">
        <f>R26+R12+M19+R23+S23+O19</f>
        <v>532</v>
      </c>
      <c r="T19" s="68"/>
      <c r="U19" s="62">
        <v>22</v>
      </c>
      <c r="V19" s="58"/>
      <c r="W19" s="140">
        <f>L19*K57+H58</f>
        <v>0</v>
      </c>
      <c r="X19" s="43"/>
      <c r="Z19" s="69"/>
      <c r="AA19" s="69"/>
      <c r="AC19" s="69"/>
      <c r="AD19" s="69"/>
      <c r="AF19" s="69"/>
      <c r="AG19" s="69"/>
    </row>
    <row r="20" spans="2:33" ht="15.75">
      <c r="B20" s="125"/>
      <c r="C20" s="138">
        <f>SUM(D19:D21)</f>
        <v>230</v>
      </c>
      <c r="D20" s="138">
        <v>175</v>
      </c>
      <c r="E20" s="127"/>
      <c r="F20" s="126"/>
      <c r="G20" s="160">
        <f>B19+L19+G12+D19+D20+G15</f>
        <v>225</v>
      </c>
      <c r="H20" s="127"/>
      <c r="I20" s="127"/>
      <c r="J20" s="127"/>
      <c r="K20" s="127"/>
      <c r="L20" s="127"/>
      <c r="M20" s="44"/>
      <c r="N20" s="57">
        <f>SUM(O19:O21)</f>
        <v>255</v>
      </c>
      <c r="O20" s="62">
        <v>192</v>
      </c>
      <c r="P20" s="44"/>
      <c r="Q20" s="171"/>
      <c r="R20" s="160">
        <f>M19+W19+R12+O19+O20+R15</f>
        <v>246</v>
      </c>
      <c r="S20" s="170"/>
      <c r="T20" s="44"/>
      <c r="U20" s="58"/>
      <c r="V20" s="58"/>
      <c r="X20" s="43"/>
      <c r="Z20" s="69"/>
      <c r="AA20" s="69"/>
      <c r="AC20" s="69"/>
      <c r="AD20" s="69"/>
      <c r="AF20" s="69"/>
      <c r="AG20" s="69"/>
    </row>
    <row r="21" spans="2:33" ht="15.75">
      <c r="B21" s="125"/>
      <c r="C21" s="127"/>
      <c r="D21" s="138">
        <v>20</v>
      </c>
      <c r="E21" s="127"/>
      <c r="F21" s="127"/>
      <c r="G21" s="126"/>
      <c r="H21" s="127"/>
      <c r="I21" s="127"/>
      <c r="J21" s="138">
        <f>I23+D20+G15</f>
        <v>215</v>
      </c>
      <c r="K21" s="127"/>
      <c r="L21" s="138">
        <f>J21+K18</f>
        <v>485</v>
      </c>
      <c r="M21" s="44"/>
      <c r="N21" s="58"/>
      <c r="O21" s="62">
        <v>24</v>
      </c>
      <c r="P21" s="44"/>
      <c r="Q21" s="44"/>
      <c r="R21" s="37"/>
      <c r="S21" s="44"/>
      <c r="T21" s="44"/>
      <c r="U21" s="57">
        <f>T23+O20+R15</f>
        <v>233</v>
      </c>
      <c r="V21" s="58"/>
      <c r="W21" s="62">
        <f>U21+V18</f>
        <v>526</v>
      </c>
      <c r="X21" s="43"/>
    </row>
    <row r="22" spans="2:33" ht="15.75" thickBot="1">
      <c r="B22" s="125"/>
      <c r="C22" s="161"/>
      <c r="D22" s="161"/>
      <c r="E22" s="127"/>
      <c r="F22" s="127"/>
      <c r="G22" s="134"/>
      <c r="H22" s="134"/>
      <c r="I22" s="134"/>
      <c r="J22" s="161"/>
      <c r="K22" s="162"/>
      <c r="L22" s="127"/>
      <c r="M22" s="44"/>
      <c r="N22" s="70"/>
      <c r="O22" s="70"/>
      <c r="P22" s="44"/>
      <c r="Q22" s="44"/>
      <c r="R22" s="47"/>
      <c r="S22" s="47"/>
      <c r="T22" s="47"/>
      <c r="U22" s="70"/>
      <c r="V22" s="70"/>
      <c r="W22" s="37"/>
      <c r="X22" s="43"/>
    </row>
    <row r="23" spans="2:33" ht="16.5" thickTop="1">
      <c r="B23" s="163" t="s">
        <v>56</v>
      </c>
      <c r="C23" s="164"/>
      <c r="D23" s="165"/>
      <c r="E23" s="138">
        <f>D21+F15+J19</f>
        <v>375</v>
      </c>
      <c r="F23" s="127"/>
      <c r="G23" s="138">
        <v>80</v>
      </c>
      <c r="H23" s="138">
        <v>370</v>
      </c>
      <c r="I23" s="138">
        <v>25</v>
      </c>
      <c r="J23" s="166"/>
      <c r="K23" s="127"/>
      <c r="L23" s="127"/>
      <c r="M23" s="71" t="s">
        <v>56</v>
      </c>
      <c r="N23" s="72"/>
      <c r="O23" s="73"/>
      <c r="P23" s="57">
        <f>O21+Q15+U19</f>
        <v>410</v>
      </c>
      <c r="Q23" s="58"/>
      <c r="R23" s="62">
        <v>92</v>
      </c>
      <c r="S23" s="62">
        <v>401</v>
      </c>
      <c r="T23" s="62">
        <v>26</v>
      </c>
      <c r="U23" s="74"/>
      <c r="V23" s="72"/>
      <c r="W23" s="37"/>
      <c r="X23" s="43"/>
    </row>
    <row r="24" spans="2:33" ht="15.75">
      <c r="B24" s="125"/>
      <c r="C24" s="128"/>
      <c r="D24" s="167"/>
      <c r="E24" s="127"/>
      <c r="F24" s="127"/>
      <c r="G24" s="127"/>
      <c r="H24" s="138">
        <f>SUM(G23:I23)</f>
        <v>475</v>
      </c>
      <c r="I24" s="168"/>
      <c r="J24" s="146"/>
      <c r="K24" s="127"/>
      <c r="L24" s="127"/>
      <c r="M24" s="44"/>
      <c r="N24" s="37"/>
      <c r="O24" s="75"/>
      <c r="P24" s="58"/>
      <c r="Q24" s="58"/>
      <c r="R24" s="58"/>
      <c r="S24" s="57">
        <f>SUM(R23:T23)</f>
        <v>519</v>
      </c>
      <c r="T24" s="76"/>
      <c r="U24" s="59"/>
      <c r="V24" s="44"/>
      <c r="W24" s="37"/>
      <c r="X24" s="43"/>
    </row>
    <row r="25" spans="2:33" ht="15.75">
      <c r="B25" s="125"/>
      <c r="C25" s="128"/>
      <c r="D25" s="167"/>
      <c r="E25" s="127"/>
      <c r="F25" s="127"/>
      <c r="G25" s="126"/>
      <c r="H25" s="127"/>
      <c r="I25" s="168"/>
      <c r="J25" s="146"/>
      <c r="K25" s="126"/>
      <c r="L25" s="127"/>
      <c r="M25" s="44"/>
      <c r="N25" s="58"/>
      <c r="O25" s="75"/>
      <c r="P25" s="58"/>
      <c r="Q25" s="58"/>
      <c r="R25" s="58"/>
      <c r="S25" s="58"/>
      <c r="T25" s="76"/>
      <c r="U25" s="59"/>
      <c r="V25" s="37"/>
      <c r="W25" s="37"/>
      <c r="X25" s="43"/>
    </row>
    <row r="26" spans="2:33" ht="15.75">
      <c r="B26" s="125"/>
      <c r="C26" s="127"/>
      <c r="D26" s="167"/>
      <c r="E26" s="127"/>
      <c r="F26" s="127"/>
      <c r="G26" s="140">
        <v>0</v>
      </c>
      <c r="H26" s="127"/>
      <c r="I26" s="168"/>
      <c r="J26" s="146"/>
      <c r="K26" s="126"/>
      <c r="L26" s="127"/>
      <c r="M26" s="44"/>
      <c r="N26" s="58"/>
      <c r="O26" s="75"/>
      <c r="P26" s="58"/>
      <c r="Q26" s="58"/>
      <c r="R26" s="140">
        <f>G26*K58+H57</f>
        <v>0</v>
      </c>
      <c r="S26" s="58"/>
      <c r="T26" s="76"/>
      <c r="U26" s="59"/>
      <c r="V26" s="58"/>
      <c r="W26" s="37"/>
      <c r="X26" s="43"/>
    </row>
    <row r="27" spans="2:33" ht="15.75">
      <c r="B27" s="125"/>
      <c r="C27" s="127"/>
      <c r="D27" s="167"/>
      <c r="E27" s="127"/>
      <c r="F27" s="138">
        <f>E23+H24</f>
        <v>850</v>
      </c>
      <c r="G27" s="127"/>
      <c r="H27" s="127"/>
      <c r="I27" s="167"/>
      <c r="J27" s="127"/>
      <c r="K27" s="127"/>
      <c r="L27" s="127"/>
      <c r="M27" s="44"/>
      <c r="N27" s="44"/>
      <c r="O27" s="77"/>
      <c r="P27" s="44"/>
      <c r="Q27" s="57">
        <f>P23+S24</f>
        <v>929</v>
      </c>
      <c r="R27" s="44"/>
      <c r="S27" s="44"/>
      <c r="T27" s="77"/>
      <c r="U27" s="44"/>
      <c r="V27" s="44"/>
      <c r="W27" s="37"/>
      <c r="X27" s="43"/>
    </row>
    <row r="28" spans="2:33" ht="15.75">
      <c r="B28" s="125"/>
      <c r="C28" s="127"/>
      <c r="D28" s="128"/>
      <c r="E28" s="126"/>
      <c r="F28" s="133" t="s">
        <v>55</v>
      </c>
      <c r="G28" s="169"/>
      <c r="H28" s="169"/>
      <c r="I28" s="127"/>
      <c r="J28" s="127"/>
      <c r="K28" s="127"/>
      <c r="L28" s="127"/>
      <c r="M28" s="44"/>
      <c r="N28" s="44"/>
      <c r="O28" s="44"/>
      <c r="P28" s="44"/>
      <c r="Q28" s="45" t="s">
        <v>55</v>
      </c>
      <c r="R28" s="44"/>
      <c r="S28" s="44"/>
      <c r="T28" s="44"/>
      <c r="U28" s="44"/>
      <c r="V28" s="44"/>
      <c r="W28" s="37"/>
      <c r="X28" s="43"/>
    </row>
    <row r="29" spans="2:33" ht="17.25" customHeight="1">
      <c r="B29" s="33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80"/>
      <c r="X29" s="81"/>
    </row>
    <row r="30" spans="2:33" ht="15.75">
      <c r="B30" s="82"/>
      <c r="C30" s="44"/>
      <c r="D30" s="44"/>
      <c r="E30" s="71" t="s">
        <v>55</v>
      </c>
      <c r="F30" s="83"/>
      <c r="G30" s="44"/>
      <c r="H30" s="44"/>
      <c r="I30" s="44"/>
      <c r="J30" s="44"/>
      <c r="K30" s="44"/>
      <c r="L30" s="78"/>
      <c r="M30" s="127"/>
      <c r="N30" s="127"/>
      <c r="O30" s="127"/>
      <c r="P30" s="174" t="s">
        <v>55</v>
      </c>
      <c r="Q30" s="126"/>
      <c r="R30" s="126"/>
      <c r="S30" s="127"/>
      <c r="T30" s="127"/>
      <c r="U30" s="127"/>
      <c r="V30" s="127"/>
      <c r="W30" s="126"/>
      <c r="X30" s="175"/>
    </row>
    <row r="31" spans="2:33" ht="15.75">
      <c r="B31" s="82"/>
      <c r="C31" s="44"/>
      <c r="D31" s="84"/>
      <c r="E31" s="85"/>
      <c r="F31" s="37"/>
      <c r="H31" s="50">
        <f>F34+I35</f>
        <v>998</v>
      </c>
      <c r="I31" s="44"/>
      <c r="J31" s="86" t="s">
        <v>8</v>
      </c>
      <c r="K31" s="87"/>
      <c r="L31" s="53">
        <v>2027</v>
      </c>
      <c r="M31" s="176"/>
      <c r="N31" s="176"/>
      <c r="O31" s="177"/>
      <c r="P31" s="145"/>
      <c r="Q31" s="178"/>
      <c r="R31" s="178"/>
      <c r="S31" s="179">
        <f>Q34+T35</f>
        <v>1113</v>
      </c>
      <c r="T31" s="176"/>
      <c r="U31" s="180" t="s">
        <v>8</v>
      </c>
      <c r="V31" s="181"/>
      <c r="W31" s="182">
        <v>2037</v>
      </c>
      <c r="X31" s="175"/>
    </row>
    <row r="32" spans="2:33" ht="15.75">
      <c r="B32" s="82"/>
      <c r="C32" s="58"/>
      <c r="D32" s="55"/>
      <c r="E32" s="56"/>
      <c r="F32" s="44"/>
      <c r="G32" s="172">
        <f>R12*K61+H60</f>
        <v>0</v>
      </c>
      <c r="H32" s="58"/>
      <c r="I32" s="58"/>
      <c r="J32" s="59"/>
      <c r="L32" s="35"/>
      <c r="M32" s="183"/>
      <c r="N32" s="127"/>
      <c r="O32" s="184"/>
      <c r="P32" s="185"/>
      <c r="Q32" s="183"/>
      <c r="R32" s="140">
        <f>G32*K66+H65</f>
        <v>0</v>
      </c>
      <c r="S32" s="183"/>
      <c r="T32" s="183"/>
      <c r="U32" s="186"/>
      <c r="V32" s="187"/>
      <c r="W32" s="187"/>
      <c r="X32" s="175"/>
    </row>
    <row r="33" spans="2:24" ht="15">
      <c r="B33" s="82"/>
      <c r="C33" s="58"/>
      <c r="D33" s="55"/>
      <c r="E33" s="56"/>
      <c r="F33" s="58"/>
      <c r="G33" s="88" t="s">
        <v>9</v>
      </c>
      <c r="H33" s="58"/>
      <c r="I33" s="58"/>
      <c r="J33" s="59"/>
      <c r="K33" s="58"/>
      <c r="L33" s="78"/>
      <c r="M33" s="183"/>
      <c r="N33" s="183"/>
      <c r="O33" s="184"/>
      <c r="P33" s="185"/>
      <c r="Q33" s="183"/>
      <c r="R33" s="183"/>
      <c r="S33" s="183"/>
      <c r="T33" s="183"/>
      <c r="U33" s="186"/>
      <c r="V33" s="183"/>
      <c r="W33" s="178"/>
      <c r="X33" s="175"/>
    </row>
    <row r="34" spans="2:24" ht="15.75">
      <c r="B34" s="82"/>
      <c r="C34" s="58"/>
      <c r="D34" s="55"/>
      <c r="E34" s="56"/>
      <c r="F34" s="50">
        <f>SUM(E35:G35)</f>
        <v>446</v>
      </c>
      <c r="G34" s="58"/>
      <c r="H34" s="58"/>
      <c r="I34" s="58"/>
      <c r="J34" s="59"/>
      <c r="K34" s="58"/>
      <c r="L34" s="78"/>
      <c r="M34" s="183"/>
      <c r="N34" s="183"/>
      <c r="O34" s="184"/>
      <c r="P34" s="185"/>
      <c r="Q34" s="179">
        <f>SUM(P35:R35)</f>
        <v>498</v>
      </c>
      <c r="R34" s="183"/>
      <c r="S34" s="183"/>
      <c r="T34" s="183"/>
      <c r="U34" s="186"/>
      <c r="V34" s="183"/>
      <c r="W34" s="178"/>
      <c r="X34" s="175"/>
    </row>
    <row r="35" spans="2:24" ht="16.5" thickBot="1">
      <c r="B35" s="82"/>
      <c r="C35" s="60"/>
      <c r="D35" s="61"/>
      <c r="E35" s="89">
        <v>17</v>
      </c>
      <c r="F35" s="89">
        <v>412</v>
      </c>
      <c r="G35" s="89">
        <v>17</v>
      </c>
      <c r="H35" s="58"/>
      <c r="I35" s="57">
        <f>J37+H43+D39</f>
        <v>552</v>
      </c>
      <c r="J35" s="63" t="s">
        <v>56</v>
      </c>
      <c r="K35" s="64"/>
      <c r="L35" s="90"/>
      <c r="M35" s="176"/>
      <c r="N35" s="188"/>
      <c r="O35" s="189"/>
      <c r="P35" s="179">
        <v>19</v>
      </c>
      <c r="Q35" s="179">
        <v>460</v>
      </c>
      <c r="R35" s="179">
        <v>19</v>
      </c>
      <c r="S35" s="183"/>
      <c r="T35" s="179">
        <f>U37+S43+O39</f>
        <v>615</v>
      </c>
      <c r="U35" s="190" t="s">
        <v>56</v>
      </c>
      <c r="V35" s="191"/>
      <c r="W35" s="192"/>
      <c r="X35" s="193"/>
    </row>
    <row r="36" spans="2:24" ht="15.75" thickTop="1">
      <c r="B36" s="82"/>
      <c r="C36" s="65"/>
      <c r="D36" s="65"/>
      <c r="E36" s="47"/>
      <c r="F36" s="47"/>
      <c r="G36" s="47"/>
      <c r="H36" s="44"/>
      <c r="I36" s="44"/>
      <c r="J36" s="65"/>
      <c r="K36" s="65"/>
      <c r="L36" s="78"/>
      <c r="M36" s="183"/>
      <c r="N36" s="194"/>
      <c r="O36" s="194"/>
      <c r="P36" s="195"/>
      <c r="Q36" s="195"/>
      <c r="R36" s="195"/>
      <c r="S36" s="176"/>
      <c r="T36" s="176"/>
      <c r="U36" s="194"/>
      <c r="V36" s="194"/>
      <c r="W36" s="178"/>
      <c r="X36" s="175"/>
    </row>
    <row r="37" spans="2:24" ht="15.75">
      <c r="B37" s="92">
        <f>D37+C40</f>
        <v>663</v>
      </c>
      <c r="C37" s="58"/>
      <c r="D37" s="57">
        <f>E35+J38+G43</f>
        <v>375</v>
      </c>
      <c r="E37" s="44"/>
      <c r="F37" s="44"/>
      <c r="G37" s="44"/>
      <c r="H37" s="44"/>
      <c r="I37" s="68"/>
      <c r="J37" s="89">
        <v>55</v>
      </c>
      <c r="K37" s="58"/>
      <c r="L37" s="78"/>
      <c r="M37" s="179">
        <f>O37+N40</f>
        <v>739</v>
      </c>
      <c r="N37" s="183"/>
      <c r="O37" s="179">
        <f>P35+U38+R43</f>
        <v>419</v>
      </c>
      <c r="P37" s="176"/>
      <c r="Q37" s="176"/>
      <c r="R37" s="176"/>
      <c r="S37" s="176"/>
      <c r="T37" s="196"/>
      <c r="U37" s="179">
        <v>60</v>
      </c>
      <c r="V37" s="183"/>
      <c r="W37" s="178"/>
      <c r="X37" s="175"/>
    </row>
    <row r="38" spans="2:24" ht="15.75">
      <c r="B38" s="91"/>
      <c r="C38" s="58"/>
      <c r="D38" s="58"/>
      <c r="E38" s="44"/>
      <c r="F38" s="170"/>
      <c r="G38" s="156">
        <f>B39+G46+L39+J38+J39+G43</f>
        <v>385</v>
      </c>
      <c r="H38" s="170"/>
      <c r="I38" s="68"/>
      <c r="J38" s="89">
        <v>257</v>
      </c>
      <c r="K38" s="57">
        <f>SUM(J37:J39)</f>
        <v>339</v>
      </c>
      <c r="M38" s="183"/>
      <c r="N38" s="183"/>
      <c r="O38" s="183"/>
      <c r="P38" s="176"/>
      <c r="Q38" s="127"/>
      <c r="R38" s="156">
        <f>M39+R46+W39+U38+U39+R43</f>
        <v>430</v>
      </c>
      <c r="S38" s="127"/>
      <c r="T38" s="196"/>
      <c r="U38" s="179">
        <v>285</v>
      </c>
      <c r="V38" s="179">
        <f>SUM(U37:U39)</f>
        <v>375</v>
      </c>
      <c r="W38" s="178"/>
      <c r="X38" s="175"/>
    </row>
    <row r="39" spans="2:24" ht="15.75">
      <c r="B39" s="157">
        <f>M19*K60+H61</f>
        <v>0</v>
      </c>
      <c r="C39" s="58"/>
      <c r="D39" s="89">
        <v>42</v>
      </c>
      <c r="E39" s="44"/>
      <c r="F39" s="158">
        <f>F35+G35+J39+G46+G32+L39</f>
        <v>456</v>
      </c>
      <c r="G39" s="171"/>
      <c r="H39" s="159">
        <f>G46+G32+B39+G43+H43+D39</f>
        <v>598</v>
      </c>
      <c r="I39" s="68"/>
      <c r="J39" s="89">
        <v>27</v>
      </c>
      <c r="K39" s="58"/>
      <c r="L39" s="140">
        <f>W19*K62+H63</f>
        <v>0</v>
      </c>
      <c r="M39" s="140">
        <f>B39*K65+H66</f>
        <v>0</v>
      </c>
      <c r="N39" s="183"/>
      <c r="O39" s="179">
        <v>46</v>
      </c>
      <c r="P39" s="176"/>
      <c r="Q39" s="158">
        <f>Q35+R35+U39+R46+R32+W39</f>
        <v>509</v>
      </c>
      <c r="R39" s="126"/>
      <c r="S39" s="159">
        <f>R46+R32+M39+R43+S43+O39</f>
        <v>670</v>
      </c>
      <c r="T39" s="196"/>
      <c r="U39" s="179">
        <v>30</v>
      </c>
      <c r="V39" s="183"/>
      <c r="W39" s="140">
        <f>L39*K67+H68</f>
        <v>0</v>
      </c>
      <c r="X39" s="175"/>
    </row>
    <row r="40" spans="2:24" ht="15.75">
      <c r="B40" s="91"/>
      <c r="C40" s="93">
        <f>SUM(D39:D41)</f>
        <v>288</v>
      </c>
      <c r="D40" s="89">
        <v>219</v>
      </c>
      <c r="E40" s="44"/>
      <c r="F40" s="171"/>
      <c r="G40" s="160">
        <f>B39+L39+G32+D39+D40+G35</f>
        <v>278</v>
      </c>
      <c r="H40" s="170"/>
      <c r="I40" s="44"/>
      <c r="J40" s="58"/>
      <c r="K40" s="58"/>
      <c r="M40" s="183"/>
      <c r="N40" s="179">
        <f>SUM(O39:O41)</f>
        <v>320</v>
      </c>
      <c r="O40" s="179">
        <v>244</v>
      </c>
      <c r="P40" s="176"/>
      <c r="Q40" s="126"/>
      <c r="R40" s="160">
        <f>M39+W39+R32+O39+O40+R35</f>
        <v>309</v>
      </c>
      <c r="S40" s="127"/>
      <c r="T40" s="176"/>
      <c r="U40" s="183"/>
      <c r="V40" s="183"/>
      <c r="W40" s="178"/>
      <c r="X40" s="175"/>
    </row>
    <row r="41" spans="2:24" ht="15.75">
      <c r="B41" s="82"/>
      <c r="C41" s="58"/>
      <c r="D41" s="89">
        <v>27</v>
      </c>
      <c r="E41" s="44"/>
      <c r="F41" s="44"/>
      <c r="G41" s="37"/>
      <c r="H41" s="44"/>
      <c r="I41" s="44"/>
      <c r="J41" s="57">
        <f>I43+D40+G35</f>
        <v>268</v>
      </c>
      <c r="K41" s="58"/>
      <c r="L41" s="50">
        <f>J41+K38</f>
        <v>607</v>
      </c>
      <c r="M41" s="183"/>
      <c r="N41" s="183"/>
      <c r="O41" s="179">
        <v>30</v>
      </c>
      <c r="P41" s="176"/>
      <c r="Q41" s="176"/>
      <c r="R41" s="178"/>
      <c r="S41" s="176"/>
      <c r="T41" s="176"/>
      <c r="U41" s="179">
        <f>T43+O40+R35</f>
        <v>299</v>
      </c>
      <c r="V41" s="183"/>
      <c r="W41" s="197">
        <f>U41+V38</f>
        <v>674</v>
      </c>
      <c r="X41" s="175"/>
    </row>
    <row r="42" spans="2:24" ht="15.75" thickBot="1">
      <c r="B42" s="82"/>
      <c r="C42" s="70"/>
      <c r="D42" s="70"/>
      <c r="E42" s="44"/>
      <c r="F42" s="44"/>
      <c r="G42" s="47"/>
      <c r="H42" s="47"/>
      <c r="I42" s="47"/>
      <c r="J42" s="70"/>
      <c r="K42" s="70"/>
      <c r="L42" s="78"/>
      <c r="M42" s="183"/>
      <c r="N42" s="198"/>
      <c r="O42" s="198"/>
      <c r="P42" s="176"/>
      <c r="Q42" s="176"/>
      <c r="R42" s="195"/>
      <c r="S42" s="195"/>
      <c r="T42" s="195"/>
      <c r="U42" s="198"/>
      <c r="V42" s="198"/>
      <c r="W42" s="178"/>
      <c r="X42" s="175"/>
    </row>
    <row r="43" spans="2:24" ht="16.5" thickTop="1">
      <c r="B43" s="94" t="s">
        <v>56</v>
      </c>
      <c r="C43" s="72"/>
      <c r="D43" s="73"/>
      <c r="E43" s="57">
        <f>D41+F35+J39</f>
        <v>466</v>
      </c>
      <c r="F43" s="58"/>
      <c r="G43" s="89">
        <v>101</v>
      </c>
      <c r="H43" s="89">
        <v>455</v>
      </c>
      <c r="I43" s="89">
        <v>32</v>
      </c>
      <c r="J43" s="74"/>
      <c r="K43" s="72"/>
      <c r="L43" s="78"/>
      <c r="M43" s="199" t="s">
        <v>56</v>
      </c>
      <c r="N43" s="200"/>
      <c r="O43" s="201"/>
      <c r="P43" s="179">
        <f>O41+Q35+U39</f>
        <v>520</v>
      </c>
      <c r="Q43" s="183"/>
      <c r="R43" s="179">
        <v>115</v>
      </c>
      <c r="S43" s="179">
        <v>509</v>
      </c>
      <c r="T43" s="179">
        <v>36</v>
      </c>
      <c r="U43" s="202"/>
      <c r="V43" s="200"/>
      <c r="W43" s="178"/>
      <c r="X43" s="175"/>
    </row>
    <row r="44" spans="2:24" ht="15.75">
      <c r="B44" s="82"/>
      <c r="C44" s="58"/>
      <c r="D44" s="75"/>
      <c r="E44" s="58"/>
      <c r="F44" s="58"/>
      <c r="G44" s="58"/>
      <c r="H44" s="57">
        <f>SUM(G43:I43)</f>
        <v>588</v>
      </c>
      <c r="I44" s="76"/>
      <c r="J44" s="59"/>
      <c r="K44" s="44"/>
      <c r="L44" s="78"/>
      <c r="M44" s="183"/>
      <c r="N44" s="183"/>
      <c r="O44" s="203"/>
      <c r="P44" s="183"/>
      <c r="Q44" s="183"/>
      <c r="R44" s="183"/>
      <c r="S44" s="179">
        <f>SUM(R43:T43)</f>
        <v>660</v>
      </c>
      <c r="T44" s="204"/>
      <c r="U44" s="186"/>
      <c r="V44" s="176"/>
      <c r="W44" s="178"/>
      <c r="X44" s="175"/>
    </row>
    <row r="45" spans="2:24" ht="14.25">
      <c r="B45" s="82"/>
      <c r="C45" s="95"/>
      <c r="D45" s="96"/>
      <c r="E45" s="95"/>
      <c r="F45" s="95"/>
      <c r="G45" s="95"/>
      <c r="H45" s="95"/>
      <c r="I45" s="97"/>
      <c r="J45" s="98"/>
      <c r="K45" s="37"/>
      <c r="L45" s="34"/>
      <c r="M45" s="205"/>
      <c r="N45" s="205"/>
      <c r="O45" s="206"/>
      <c r="P45" s="205"/>
      <c r="Q45" s="205"/>
      <c r="R45" s="205"/>
      <c r="S45" s="205"/>
      <c r="T45" s="207"/>
      <c r="U45" s="141"/>
      <c r="V45" s="178"/>
      <c r="W45" s="178"/>
      <c r="X45" s="175"/>
    </row>
    <row r="46" spans="2:24" ht="15.75">
      <c r="B46" s="82"/>
      <c r="C46" s="37"/>
      <c r="D46" s="99"/>
      <c r="E46" s="37"/>
      <c r="F46" s="37"/>
      <c r="G46" s="173">
        <f>R26*K63+H62</f>
        <v>0</v>
      </c>
      <c r="H46" s="37"/>
      <c r="I46" s="100"/>
      <c r="J46" s="54"/>
      <c r="K46" s="37"/>
      <c r="L46" s="34"/>
      <c r="M46" s="178"/>
      <c r="N46" s="178"/>
      <c r="O46" s="208"/>
      <c r="P46" s="178"/>
      <c r="Q46" s="178"/>
      <c r="R46" s="140">
        <f>G46*K68+H67</f>
        <v>0</v>
      </c>
      <c r="S46" s="178"/>
      <c r="T46" s="209"/>
      <c r="U46" s="141"/>
      <c r="V46" s="205"/>
      <c r="W46" s="178"/>
      <c r="X46" s="175"/>
    </row>
    <row r="47" spans="2:24" ht="15.75">
      <c r="B47" s="82"/>
      <c r="C47" s="37"/>
      <c r="D47" s="37"/>
      <c r="E47" s="54"/>
      <c r="F47" s="50">
        <f>H44+E43</f>
        <v>1054</v>
      </c>
      <c r="G47" s="37"/>
      <c r="H47" s="37"/>
      <c r="I47" s="99"/>
      <c r="J47" s="37"/>
      <c r="K47" s="37"/>
      <c r="L47" s="34"/>
      <c r="M47" s="178"/>
      <c r="N47" s="178"/>
      <c r="O47" s="208"/>
      <c r="P47" s="178"/>
      <c r="Q47" s="210">
        <f>P43+S44</f>
        <v>1180</v>
      </c>
      <c r="R47" s="178"/>
      <c r="S47" s="178"/>
      <c r="T47" s="208"/>
      <c r="U47" s="178"/>
      <c r="V47" s="178"/>
      <c r="W47" s="178"/>
      <c r="X47" s="175"/>
    </row>
    <row r="48" spans="2:24" ht="15.75">
      <c r="B48" s="82"/>
      <c r="C48" s="37"/>
      <c r="D48" s="37"/>
      <c r="E48" s="37"/>
      <c r="F48" s="45" t="s">
        <v>55</v>
      </c>
      <c r="G48" s="37"/>
      <c r="H48" s="37"/>
      <c r="I48" s="37"/>
      <c r="J48" s="37"/>
      <c r="K48" s="37"/>
      <c r="L48" s="34"/>
      <c r="M48" s="178"/>
      <c r="N48" s="178"/>
      <c r="O48" s="178"/>
      <c r="P48" s="129"/>
      <c r="Q48" s="211" t="s">
        <v>55</v>
      </c>
      <c r="R48" s="178"/>
      <c r="S48" s="178"/>
      <c r="T48" s="178"/>
      <c r="U48" s="178"/>
      <c r="V48" s="178"/>
      <c r="W48" s="178"/>
      <c r="X48" s="175"/>
    </row>
    <row r="49" spans="2:24" ht="14.25">
      <c r="B49" s="82"/>
      <c r="C49" s="37"/>
      <c r="D49" s="37"/>
      <c r="E49" s="37"/>
      <c r="F49" s="37"/>
      <c r="G49" s="37"/>
      <c r="H49" s="37"/>
      <c r="I49" s="37"/>
      <c r="J49" s="37"/>
      <c r="K49" s="101"/>
      <c r="L49" s="3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212"/>
      <c r="X49" s="175"/>
    </row>
    <row r="50" spans="2:24" ht="15" thickBot="1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4"/>
    </row>
    <row r="55" spans="2:24" ht="14.25">
      <c r="G55" s="222" t="s">
        <v>13</v>
      </c>
      <c r="H55" s="222"/>
      <c r="I55" s="222"/>
      <c r="J55" s="222" t="s">
        <v>25</v>
      </c>
      <c r="K55" s="223">
        <f>1+(N20-C20)/C20</f>
        <v>1.1086956521739131</v>
      </c>
    </row>
    <row r="56" spans="2:24" ht="14.25">
      <c r="G56" s="222" t="s">
        <v>14</v>
      </c>
      <c r="H56" s="222"/>
      <c r="I56" s="222"/>
      <c r="J56" s="222" t="s">
        <v>26</v>
      </c>
      <c r="K56" s="223">
        <f>1+(Q14-F14)/F14</f>
        <v>1.0821917808219177</v>
      </c>
    </row>
    <row r="57" spans="2:24" ht="14.25">
      <c r="G57" s="222" t="s">
        <v>15</v>
      </c>
      <c r="H57" s="222"/>
      <c r="I57" s="222"/>
      <c r="J57" s="222" t="s">
        <v>27</v>
      </c>
      <c r="K57" s="223">
        <f>1+(V18-K18)/K18</f>
        <v>1.0851851851851853</v>
      </c>
    </row>
    <row r="58" spans="2:24" ht="14.25">
      <c r="G58" s="222" t="s">
        <v>16</v>
      </c>
      <c r="H58" s="222"/>
      <c r="I58" s="222"/>
      <c r="J58" s="222" t="s">
        <v>28</v>
      </c>
      <c r="K58" s="223">
        <f>1+(S24-H24)/H24</f>
        <v>1.0926315789473684</v>
      </c>
    </row>
    <row r="59" spans="2:24" ht="14.25">
      <c r="G59" s="222"/>
      <c r="H59" s="222"/>
      <c r="I59" s="222"/>
      <c r="J59" s="222"/>
      <c r="K59" s="223"/>
    </row>
    <row r="60" spans="2:24" ht="14.25">
      <c r="G60" s="222" t="s">
        <v>17</v>
      </c>
      <c r="H60" s="222"/>
      <c r="I60" s="222"/>
      <c r="J60" s="222" t="s">
        <v>29</v>
      </c>
      <c r="K60" s="223">
        <f>1+(C40-N20)/N20</f>
        <v>1.1294117647058823</v>
      </c>
    </row>
    <row r="61" spans="2:24" ht="14.25">
      <c r="G61" s="222" t="s">
        <v>18</v>
      </c>
      <c r="H61" s="222"/>
      <c r="I61" s="222"/>
      <c r="J61" s="222" t="s">
        <v>30</v>
      </c>
      <c r="K61" s="223">
        <f>1+(F34-Q14)/Q14</f>
        <v>1.1291139240506329</v>
      </c>
    </row>
    <row r="62" spans="2:24" ht="14.25">
      <c r="G62" s="222" t="s">
        <v>19</v>
      </c>
      <c r="H62" s="222"/>
      <c r="I62" s="222"/>
      <c r="J62" s="222" t="s">
        <v>31</v>
      </c>
      <c r="K62" s="223">
        <f>1+(K38-V18)/V18</f>
        <v>1.1569965870307168</v>
      </c>
    </row>
    <row r="63" spans="2:24" ht="14.25">
      <c r="G63" s="222" t="s">
        <v>20</v>
      </c>
      <c r="H63" s="222"/>
      <c r="I63" s="222"/>
      <c r="J63" s="222" t="s">
        <v>32</v>
      </c>
      <c r="K63" s="223">
        <f>1+(H44-S24)/H44</f>
        <v>1.1173469387755102</v>
      </c>
    </row>
    <row r="64" spans="2:24" ht="14.25">
      <c r="G64" s="222"/>
      <c r="H64" s="222"/>
      <c r="I64" s="222"/>
      <c r="J64" s="222"/>
      <c r="K64" s="223"/>
    </row>
    <row r="65" spans="7:11" ht="14.25">
      <c r="G65" s="222" t="s">
        <v>21</v>
      </c>
      <c r="H65" s="222"/>
      <c r="I65" s="222"/>
      <c r="J65" s="222" t="s">
        <v>33</v>
      </c>
      <c r="K65" s="223">
        <f>1+(N40-C40)/C40</f>
        <v>1.1111111111111112</v>
      </c>
    </row>
    <row r="66" spans="7:11" ht="14.25">
      <c r="G66" s="222" t="s">
        <v>22</v>
      </c>
      <c r="H66" s="222"/>
      <c r="I66" s="222"/>
      <c r="J66" s="222" t="s">
        <v>34</v>
      </c>
      <c r="K66" s="223">
        <f>1+(Q34-F34)/F34</f>
        <v>1.116591928251121</v>
      </c>
    </row>
    <row r="67" spans="7:11" ht="14.25">
      <c r="G67" s="222" t="s">
        <v>23</v>
      </c>
      <c r="H67" s="222"/>
      <c r="I67" s="222"/>
      <c r="J67" s="222" t="s">
        <v>35</v>
      </c>
      <c r="K67" s="223">
        <f>1+(V38-K38)/K38</f>
        <v>1.1061946902654867</v>
      </c>
    </row>
    <row r="68" spans="7:11" ht="14.25">
      <c r="G68" s="222" t="s">
        <v>24</v>
      </c>
      <c r="H68" s="222"/>
      <c r="I68" s="222"/>
      <c r="J68" s="222" t="s">
        <v>36</v>
      </c>
      <c r="K68" s="223">
        <f>1+(S44-H44)/H44</f>
        <v>1.1224489795918366</v>
      </c>
    </row>
  </sheetData>
  <sheetProtection sheet="1" objects="1" scenarios="1"/>
  <mergeCells count="10">
    <mergeCell ref="B6:F6"/>
    <mergeCell ref="B7:F7"/>
    <mergeCell ref="F3:Q3"/>
    <mergeCell ref="B5:F5"/>
    <mergeCell ref="B3:E3"/>
    <mergeCell ref="B4:E4"/>
    <mergeCell ref="O5:P5"/>
    <mergeCell ref="O7:P7"/>
    <mergeCell ref="L5:N5"/>
    <mergeCell ref="L7:N7"/>
  </mergeCells>
  <phoneticPr fontId="0" type="noConversion"/>
  <printOptions horizontalCentered="1" verticalCentered="1"/>
  <pageMargins left="0" right="0" top="0.25" bottom="0.25" header="0" footer="0"/>
  <pageSetup scale="4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B2:AG68"/>
  <sheetViews>
    <sheetView showGridLines="0" zoomScale="75" zoomScaleNormal="75" workbookViewId="0">
      <selection activeCell="A6" sqref="A6"/>
    </sheetView>
  </sheetViews>
  <sheetFormatPr defaultRowHeight="10.5"/>
  <cols>
    <col min="1" max="1" width="6.3984375" customWidth="1"/>
    <col min="2" max="10" width="16.3984375" customWidth="1"/>
    <col min="11" max="11" width="17.796875" customWidth="1"/>
    <col min="12" max="12" width="18.3984375" customWidth="1"/>
    <col min="13" max="14" width="16.3984375" customWidth="1"/>
    <col min="15" max="15" width="17.59765625" customWidth="1"/>
    <col min="16" max="23" width="16.3984375" customWidth="1"/>
    <col min="24" max="24" width="3.19921875" customWidth="1"/>
    <col min="25" max="25" width="6.19921875" customWidth="1"/>
    <col min="26" max="26" width="20.59765625" customWidth="1"/>
  </cols>
  <sheetData>
    <row r="2" spans="2:32" ht="9" customHeight="1" thickBot="1"/>
    <row r="3" spans="2:32" ht="24" thickBot="1">
      <c r="B3" s="228" t="s">
        <v>0</v>
      </c>
      <c r="C3" s="229"/>
      <c r="D3" s="229"/>
      <c r="E3" s="229"/>
      <c r="F3" s="1"/>
      <c r="G3" s="238" t="s">
        <v>10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3" t="s">
        <v>2</v>
      </c>
      <c r="S3" s="4"/>
      <c r="T3" s="4"/>
      <c r="U3" s="4"/>
      <c r="V3" s="4"/>
      <c r="W3" s="5"/>
      <c r="X3" s="6"/>
      <c r="Z3" s="7"/>
    </row>
    <row r="4" spans="2:32" ht="21" thickTop="1">
      <c r="B4" s="230" t="s">
        <v>3</v>
      </c>
      <c r="C4" s="239"/>
      <c r="D4" s="239"/>
      <c r="E4" s="239"/>
      <c r="F4" s="8"/>
      <c r="G4" s="9"/>
      <c r="H4" s="11"/>
      <c r="I4" s="12"/>
      <c r="J4" s="12"/>
      <c r="K4" s="12"/>
      <c r="L4" s="13"/>
      <c r="M4" s="13"/>
      <c r="N4" s="13"/>
      <c r="O4" s="13"/>
      <c r="P4" s="13"/>
      <c r="Q4" s="13"/>
      <c r="R4" s="108" t="s">
        <v>49</v>
      </c>
      <c r="S4" s="109"/>
      <c r="T4" s="110"/>
      <c r="U4" s="109"/>
      <c r="V4" s="109"/>
      <c r="W4" s="111"/>
      <c r="X4" s="18"/>
      <c r="Z4" s="104"/>
    </row>
    <row r="5" spans="2:32" ht="15.75">
      <c r="B5" s="224" t="s">
        <v>58</v>
      </c>
      <c r="C5" s="225"/>
      <c r="D5" s="225"/>
      <c r="E5" s="225"/>
      <c r="F5" s="225"/>
      <c r="G5" s="20"/>
      <c r="L5" s="236" t="s">
        <v>4</v>
      </c>
      <c r="M5" s="236"/>
      <c r="N5" s="236"/>
      <c r="O5" s="234" t="s">
        <v>57</v>
      </c>
      <c r="P5" s="234"/>
      <c r="R5" s="112" t="s">
        <v>50</v>
      </c>
      <c r="S5" s="113"/>
      <c r="T5" s="114"/>
      <c r="U5" s="113"/>
      <c r="V5" s="113"/>
      <c r="W5" s="111"/>
      <c r="X5" s="18"/>
      <c r="Z5" s="24"/>
    </row>
    <row r="6" spans="2:32" ht="15.75">
      <c r="B6" s="224" t="s">
        <v>59</v>
      </c>
      <c r="C6" s="225"/>
      <c r="D6" s="225"/>
      <c r="E6" s="225"/>
      <c r="F6" s="225"/>
      <c r="G6" s="20"/>
      <c r="J6" s="31"/>
      <c r="K6" s="25"/>
      <c r="L6" s="25"/>
      <c r="M6" s="25"/>
      <c r="N6" s="25"/>
      <c r="O6" s="25"/>
      <c r="P6" s="25"/>
      <c r="Q6" s="26"/>
      <c r="R6" s="112" t="s">
        <v>51</v>
      </c>
      <c r="S6" s="115"/>
      <c r="T6" s="116"/>
      <c r="U6" s="113"/>
      <c r="V6" s="113"/>
      <c r="W6" s="111"/>
      <c r="X6" s="18"/>
      <c r="Z6" s="30"/>
    </row>
    <row r="7" spans="2:32" ht="15.75">
      <c r="B7" s="224" t="s">
        <v>60</v>
      </c>
      <c r="C7" s="225"/>
      <c r="D7" s="225"/>
      <c r="E7" s="225"/>
      <c r="F7" s="225"/>
      <c r="G7" s="20"/>
      <c r="J7" s="31"/>
      <c r="K7" s="32"/>
      <c r="L7" s="237" t="s">
        <v>5</v>
      </c>
      <c r="M7" s="237"/>
      <c r="N7" s="237"/>
      <c r="O7" s="234" t="s">
        <v>53</v>
      </c>
      <c r="P7" s="234"/>
      <c r="Q7" s="32"/>
      <c r="R7" s="112" t="s">
        <v>52</v>
      </c>
      <c r="S7" s="113"/>
      <c r="T7" s="116"/>
      <c r="U7" s="113"/>
      <c r="V7" s="113"/>
      <c r="W7" s="111"/>
      <c r="X7" s="18"/>
      <c r="Z7" s="24"/>
    </row>
    <row r="8" spans="2:32" ht="15.75">
      <c r="B8" s="82"/>
      <c r="C8" s="37"/>
      <c r="E8" s="105" t="s">
        <v>6</v>
      </c>
      <c r="F8" s="37"/>
      <c r="G8" s="106"/>
      <c r="K8" s="37"/>
      <c r="L8" s="37"/>
      <c r="M8" s="37"/>
      <c r="N8" s="37"/>
      <c r="O8" s="37"/>
      <c r="P8" s="37"/>
      <c r="Q8" s="37"/>
      <c r="R8" s="117"/>
      <c r="S8" s="118"/>
      <c r="T8" s="119"/>
      <c r="U8" s="120"/>
      <c r="V8" s="120"/>
      <c r="W8" s="121"/>
      <c r="X8" s="43"/>
      <c r="Z8" s="30"/>
    </row>
    <row r="9" spans="2:32" ht="15.75">
      <c r="B9" s="125"/>
      <c r="C9" s="126"/>
      <c r="D9" s="127"/>
      <c r="E9" s="128"/>
      <c r="F9" s="129"/>
      <c r="G9" s="128"/>
      <c r="H9" s="126"/>
      <c r="I9" s="130"/>
      <c r="J9" s="128" t="s">
        <v>7</v>
      </c>
      <c r="K9" s="131">
        <v>2011</v>
      </c>
      <c r="L9" s="127"/>
      <c r="M9" s="37"/>
      <c r="N9" s="44"/>
      <c r="O9" s="37"/>
      <c r="P9" s="37"/>
      <c r="Q9" s="37"/>
      <c r="R9" s="37"/>
      <c r="S9" s="37"/>
      <c r="T9" s="37"/>
      <c r="U9" s="37"/>
      <c r="V9" s="37"/>
      <c r="W9" s="37"/>
      <c r="X9" s="43"/>
      <c r="Z9" s="24"/>
    </row>
    <row r="10" spans="2:32" ht="16.5" thickBot="1">
      <c r="B10" s="125"/>
      <c r="C10" s="128"/>
      <c r="D10" s="126"/>
      <c r="E10" s="132" t="s">
        <v>55</v>
      </c>
      <c r="F10" s="133"/>
      <c r="G10" s="134"/>
      <c r="H10" s="134"/>
      <c r="I10" s="126"/>
      <c r="J10" s="127"/>
      <c r="K10" s="127"/>
      <c r="L10" s="126"/>
      <c r="M10" s="44"/>
      <c r="N10" s="44"/>
      <c r="O10" s="37"/>
      <c r="P10" s="45" t="s">
        <v>55</v>
      </c>
      <c r="Q10" s="37"/>
      <c r="R10" s="37"/>
      <c r="S10" s="37"/>
      <c r="T10" s="37"/>
      <c r="U10" s="37"/>
      <c r="V10" s="37"/>
      <c r="W10" s="37"/>
      <c r="X10" s="43"/>
    </row>
    <row r="11" spans="2:32" ht="16.5" thickBot="1">
      <c r="B11" s="135"/>
      <c r="C11" s="126"/>
      <c r="D11" s="136"/>
      <c r="E11" s="137"/>
      <c r="F11" s="126"/>
      <c r="G11" s="126"/>
      <c r="H11" s="215">
        <f>F14+I15</f>
        <v>1390</v>
      </c>
      <c r="I11" s="126"/>
      <c r="J11" s="139" t="s">
        <v>8</v>
      </c>
      <c r="K11" s="127"/>
      <c r="L11" s="126"/>
      <c r="M11" s="47"/>
      <c r="N11" s="44"/>
      <c r="O11" s="48"/>
      <c r="P11" s="49"/>
      <c r="Q11" s="37"/>
      <c r="S11" s="216">
        <f>Q14+T15</f>
        <v>1506</v>
      </c>
      <c r="T11" s="37"/>
      <c r="U11" s="51" t="s">
        <v>8</v>
      </c>
      <c r="V11" s="52"/>
      <c r="W11" s="53">
        <v>2017</v>
      </c>
      <c r="X11" s="43"/>
    </row>
    <row r="12" spans="2:32" ht="15" customHeight="1">
      <c r="B12" s="135"/>
      <c r="C12" s="126"/>
      <c r="D12" s="136"/>
      <c r="E12" s="137"/>
      <c r="F12" s="126"/>
      <c r="G12" s="140">
        <v>0</v>
      </c>
      <c r="H12" s="126"/>
      <c r="I12" s="126"/>
      <c r="J12" s="141"/>
      <c r="K12" s="134"/>
      <c r="L12" s="127"/>
      <c r="M12" s="44"/>
      <c r="N12" s="44"/>
      <c r="O12" s="48"/>
      <c r="P12" s="49"/>
      <c r="Q12" s="37"/>
      <c r="R12" s="140">
        <f>G12*K56+H55</f>
        <v>0</v>
      </c>
      <c r="S12" s="37"/>
      <c r="T12" s="37"/>
      <c r="U12" s="54"/>
      <c r="X12" s="43"/>
      <c r="Z12" s="19"/>
    </row>
    <row r="13" spans="2:32" ht="23.25">
      <c r="B13" s="135"/>
      <c r="C13" s="142"/>
      <c r="D13" s="136"/>
      <c r="E13" s="137"/>
      <c r="F13" s="126"/>
      <c r="G13" s="126"/>
      <c r="H13" s="126"/>
      <c r="I13" s="126"/>
      <c r="J13" s="141"/>
      <c r="K13" s="128"/>
      <c r="L13" s="127"/>
      <c r="M13" s="37"/>
      <c r="N13" s="44"/>
      <c r="O13" s="48"/>
      <c r="P13" s="49"/>
      <c r="Q13" s="37"/>
      <c r="R13" s="37"/>
      <c r="S13" s="37"/>
      <c r="T13" s="37"/>
      <c r="U13" s="54"/>
      <c r="V13" s="37"/>
      <c r="W13" s="37"/>
      <c r="X13" s="43"/>
      <c r="Z13" s="19"/>
    </row>
    <row r="14" spans="2:32" ht="15.75">
      <c r="B14" s="125"/>
      <c r="C14" s="143"/>
      <c r="D14" s="144"/>
      <c r="E14" s="145"/>
      <c r="F14" s="138">
        <f>SUM(E15:G15)</f>
        <v>750</v>
      </c>
      <c r="G14" s="127"/>
      <c r="H14" s="127"/>
      <c r="I14" s="127"/>
      <c r="J14" s="146"/>
      <c r="K14" s="128"/>
      <c r="L14" s="127"/>
      <c r="M14" s="37"/>
      <c r="N14" s="44"/>
      <c r="O14" s="55"/>
      <c r="P14" s="56"/>
      <c r="Q14" s="57">
        <f>SUM(P15:R15)</f>
        <v>812</v>
      </c>
      <c r="R14" s="58"/>
      <c r="S14" s="58"/>
      <c r="T14" s="58"/>
      <c r="U14" s="59"/>
      <c r="V14" s="44"/>
      <c r="W14" s="37"/>
      <c r="X14" s="43"/>
      <c r="Z14" s="19"/>
    </row>
    <row r="15" spans="2:32" ht="16.5" thickBot="1">
      <c r="B15" s="135"/>
      <c r="C15" s="147"/>
      <c r="D15" s="144"/>
      <c r="E15" s="138">
        <v>50</v>
      </c>
      <c r="F15" s="138">
        <v>670</v>
      </c>
      <c r="G15" s="138">
        <v>30</v>
      </c>
      <c r="H15" s="127"/>
      <c r="I15" s="138">
        <f>J17+H23+D19</f>
        <v>640</v>
      </c>
      <c r="J15" s="148" t="s">
        <v>56</v>
      </c>
      <c r="K15" s="149"/>
      <c r="L15" s="150"/>
      <c r="M15" s="44"/>
      <c r="N15" s="60"/>
      <c r="O15" s="61"/>
      <c r="P15" s="62">
        <v>54</v>
      </c>
      <c r="Q15" s="62">
        <v>727</v>
      </c>
      <c r="R15" s="62">
        <v>31</v>
      </c>
      <c r="S15" s="58"/>
      <c r="T15" s="57">
        <f>U17+S23+O19</f>
        <v>694</v>
      </c>
      <c r="U15" s="63" t="s">
        <v>56</v>
      </c>
      <c r="V15" s="64"/>
      <c r="W15" s="58"/>
      <c r="X15" s="43"/>
    </row>
    <row r="16" spans="2:32" ht="16.5" thickTop="1" thickBot="1">
      <c r="B16" s="135"/>
      <c r="C16" s="151"/>
      <c r="D16" s="151"/>
      <c r="E16" s="134"/>
      <c r="F16" s="134"/>
      <c r="G16" s="134"/>
      <c r="H16" s="127"/>
      <c r="I16" s="127"/>
      <c r="J16" s="152"/>
      <c r="K16" s="152"/>
      <c r="L16" s="127"/>
      <c r="M16" s="44"/>
      <c r="N16" s="65"/>
      <c r="O16" s="65"/>
      <c r="P16" s="47"/>
      <c r="Q16" s="47"/>
      <c r="R16" s="47"/>
      <c r="S16" s="44"/>
      <c r="T16" s="44"/>
      <c r="U16" s="65"/>
      <c r="V16" s="65"/>
      <c r="W16" s="37"/>
      <c r="X16" s="43"/>
      <c r="Z16" s="66"/>
      <c r="AA16" s="67"/>
      <c r="AC16" s="19"/>
      <c r="AF16" s="19"/>
    </row>
    <row r="17" spans="2:33" ht="16.5" thickBot="1">
      <c r="B17" s="215">
        <f>D17+C20</f>
        <v>460</v>
      </c>
      <c r="C17" s="154"/>
      <c r="D17" s="138">
        <f>E15+J18+G23</f>
        <v>125</v>
      </c>
      <c r="E17" s="127"/>
      <c r="F17" s="127"/>
      <c r="G17" s="127"/>
      <c r="H17" s="127"/>
      <c r="I17" s="155"/>
      <c r="J17" s="138">
        <v>55</v>
      </c>
      <c r="K17" s="127"/>
      <c r="L17" s="127"/>
      <c r="M17" s="216">
        <f>O17+N20</f>
        <v>509</v>
      </c>
      <c r="N17" s="58"/>
      <c r="O17" s="57">
        <f>P15+U18+R23</f>
        <v>138</v>
      </c>
      <c r="P17" s="44"/>
      <c r="Q17" s="44"/>
      <c r="R17" s="44"/>
      <c r="S17" s="44"/>
      <c r="T17" s="68"/>
      <c r="U17" s="62">
        <v>57</v>
      </c>
      <c r="V17" s="58"/>
      <c r="W17" s="37"/>
      <c r="X17" s="43"/>
      <c r="Z17" s="69"/>
      <c r="AA17" s="69"/>
      <c r="AC17" s="69"/>
      <c r="AD17" s="69"/>
      <c r="AF17" s="69"/>
      <c r="AG17" s="69"/>
    </row>
    <row r="18" spans="2:33" ht="15.75">
      <c r="B18" s="125"/>
      <c r="C18" s="127"/>
      <c r="D18" s="127"/>
      <c r="E18" s="127"/>
      <c r="F18" s="127"/>
      <c r="G18" s="156">
        <f>B19+G26+L19+J18+J19+G23</f>
        <v>100</v>
      </c>
      <c r="H18" s="127"/>
      <c r="I18" s="155"/>
      <c r="J18" s="138">
        <v>55</v>
      </c>
      <c r="K18" s="138">
        <f>SUM(J17:J19)</f>
        <v>135</v>
      </c>
      <c r="L18" s="127"/>
      <c r="N18" s="58"/>
      <c r="O18" s="58"/>
      <c r="P18" s="44"/>
      <c r="Q18" s="170"/>
      <c r="R18" s="156">
        <f>M19+R26+W19+U18+U19+R23</f>
        <v>112</v>
      </c>
      <c r="S18" s="170"/>
      <c r="T18" s="68"/>
      <c r="U18" s="62">
        <v>61</v>
      </c>
      <c r="V18" s="57">
        <f>SUM(U17:U19)</f>
        <v>146</v>
      </c>
      <c r="W18" s="37"/>
      <c r="X18" s="43"/>
      <c r="Z18" s="69"/>
      <c r="AA18" s="69"/>
      <c r="AC18" s="69"/>
      <c r="AD18" s="69"/>
      <c r="AF18" s="69"/>
      <c r="AG18" s="69"/>
    </row>
    <row r="19" spans="2:33" ht="15.75">
      <c r="B19" s="157">
        <v>0</v>
      </c>
      <c r="C19" s="127"/>
      <c r="D19" s="138">
        <v>50</v>
      </c>
      <c r="E19" s="127"/>
      <c r="F19" s="158">
        <f>F15+G15+J19+G26+G12+L19</f>
        <v>725</v>
      </c>
      <c r="G19" s="126"/>
      <c r="H19" s="159">
        <f>G26+G12+B19+G23+H23+D19</f>
        <v>605</v>
      </c>
      <c r="I19" s="155"/>
      <c r="J19" s="138">
        <v>25</v>
      </c>
      <c r="K19" s="127"/>
      <c r="L19" s="140">
        <v>0</v>
      </c>
      <c r="M19" s="140">
        <f>B19*K55+H56</f>
        <v>0</v>
      </c>
      <c r="N19" s="58"/>
      <c r="O19" s="62">
        <v>54</v>
      </c>
      <c r="P19" s="44"/>
      <c r="Q19" s="158">
        <f>Q15+R15+U19+R26+R12+W19</f>
        <v>786</v>
      </c>
      <c r="R19" s="171"/>
      <c r="S19" s="159">
        <f>R26+R12+M19+R23+S23+O19</f>
        <v>660</v>
      </c>
      <c r="T19" s="68"/>
      <c r="U19" s="62">
        <v>28</v>
      </c>
      <c r="V19" s="58"/>
      <c r="W19" s="140">
        <f>L19*K57+H58</f>
        <v>0</v>
      </c>
      <c r="X19" s="43"/>
      <c r="Z19" s="69"/>
      <c r="AA19" s="69"/>
      <c r="AC19" s="69"/>
      <c r="AD19" s="69"/>
      <c r="AF19" s="69"/>
      <c r="AG19" s="69"/>
    </row>
    <row r="20" spans="2:33" ht="16.5" thickBot="1">
      <c r="B20" s="125"/>
      <c r="C20" s="138">
        <f>SUM(D19:D21)</f>
        <v>335</v>
      </c>
      <c r="D20" s="138">
        <v>190</v>
      </c>
      <c r="E20" s="127"/>
      <c r="F20" s="126"/>
      <c r="G20" s="160">
        <f>B19+L19+G12+D19+D20+G15</f>
        <v>270</v>
      </c>
      <c r="H20" s="127"/>
      <c r="I20" s="127"/>
      <c r="J20" s="127"/>
      <c r="K20" s="127"/>
      <c r="L20" s="127"/>
      <c r="M20" s="44"/>
      <c r="N20" s="57">
        <f>SUM(O19:O21)</f>
        <v>371</v>
      </c>
      <c r="O20" s="62">
        <v>207</v>
      </c>
      <c r="P20" s="44"/>
      <c r="Q20" s="171"/>
      <c r="R20" s="160">
        <f>M19+W19+R12+O19+O20+R15</f>
        <v>292</v>
      </c>
      <c r="S20" s="170"/>
      <c r="T20" s="44"/>
      <c r="U20" s="58"/>
      <c r="V20" s="58"/>
      <c r="X20" s="43"/>
      <c r="Z20" s="69"/>
      <c r="AA20" s="69"/>
      <c r="AC20" s="69"/>
      <c r="AD20" s="69"/>
      <c r="AF20" s="69"/>
      <c r="AG20" s="69"/>
    </row>
    <row r="21" spans="2:33" ht="16.5" thickBot="1">
      <c r="B21" s="125"/>
      <c r="C21" s="127"/>
      <c r="D21" s="138">
        <v>95</v>
      </c>
      <c r="E21" s="127"/>
      <c r="F21" s="127"/>
      <c r="G21" s="126"/>
      <c r="H21" s="127"/>
      <c r="I21" s="127"/>
      <c r="J21" s="138">
        <f>I23+D20+G15</f>
        <v>245</v>
      </c>
      <c r="K21" s="127"/>
      <c r="L21" s="215">
        <f>J21+K18</f>
        <v>380</v>
      </c>
      <c r="M21" s="44"/>
      <c r="N21" s="58"/>
      <c r="O21" s="62">
        <v>110</v>
      </c>
      <c r="P21" s="44"/>
      <c r="Q21" s="44"/>
      <c r="R21" s="37"/>
      <c r="S21" s="44"/>
      <c r="T21" s="44"/>
      <c r="U21" s="57">
        <f>T23+O20+R15</f>
        <v>266</v>
      </c>
      <c r="V21" s="58"/>
      <c r="W21" s="218">
        <f>U21+V18</f>
        <v>412</v>
      </c>
      <c r="X21" s="43"/>
    </row>
    <row r="22" spans="2:33" ht="15.75" thickBot="1">
      <c r="B22" s="125"/>
      <c r="C22" s="161"/>
      <c r="D22" s="161"/>
      <c r="E22" s="127"/>
      <c r="F22" s="127"/>
      <c r="G22" s="134"/>
      <c r="H22" s="134"/>
      <c r="I22" s="134"/>
      <c r="J22" s="161"/>
      <c r="K22" s="162"/>
      <c r="L22" s="127"/>
      <c r="M22" s="44"/>
      <c r="N22" s="70"/>
      <c r="O22" s="70"/>
      <c r="P22" s="44"/>
      <c r="Q22" s="44"/>
      <c r="R22" s="47"/>
      <c r="S22" s="47"/>
      <c r="T22" s="47"/>
      <c r="U22" s="70"/>
      <c r="V22" s="70"/>
      <c r="W22" s="37"/>
      <c r="X22" s="43"/>
    </row>
    <row r="23" spans="2:33" ht="16.5" thickTop="1">
      <c r="B23" s="163" t="s">
        <v>56</v>
      </c>
      <c r="C23" s="164"/>
      <c r="D23" s="165"/>
      <c r="E23" s="138">
        <f>D21+F15+J19</f>
        <v>790</v>
      </c>
      <c r="F23" s="127"/>
      <c r="G23" s="138">
        <v>20</v>
      </c>
      <c r="H23" s="138">
        <v>535</v>
      </c>
      <c r="I23" s="138">
        <v>25</v>
      </c>
      <c r="J23" s="166"/>
      <c r="K23" s="127"/>
      <c r="L23" s="127"/>
      <c r="M23" s="71" t="s">
        <v>56</v>
      </c>
      <c r="N23" s="72"/>
      <c r="O23" s="73"/>
      <c r="P23" s="57">
        <f>O21+Q15+U19</f>
        <v>865</v>
      </c>
      <c r="Q23" s="58"/>
      <c r="R23" s="62">
        <v>23</v>
      </c>
      <c r="S23" s="62">
        <v>583</v>
      </c>
      <c r="T23" s="62">
        <v>28</v>
      </c>
      <c r="U23" s="74"/>
      <c r="V23" s="72"/>
      <c r="W23" s="37"/>
      <c r="X23" s="43"/>
    </row>
    <row r="24" spans="2:33" ht="15.75">
      <c r="B24" s="125"/>
      <c r="C24" s="128"/>
      <c r="D24" s="167"/>
      <c r="E24" s="127"/>
      <c r="F24" s="127"/>
      <c r="G24" s="127"/>
      <c r="H24" s="138">
        <f>SUM(G23:I23)</f>
        <v>580</v>
      </c>
      <c r="I24" s="168"/>
      <c r="J24" s="146"/>
      <c r="K24" s="127"/>
      <c r="L24" s="127"/>
      <c r="M24" s="44"/>
      <c r="N24" s="37"/>
      <c r="O24" s="75"/>
      <c r="P24" s="58"/>
      <c r="Q24" s="58"/>
      <c r="R24" s="58"/>
      <c r="S24" s="57">
        <f>SUM(R23:T23)</f>
        <v>634</v>
      </c>
      <c r="T24" s="76"/>
      <c r="U24" s="59"/>
      <c r="V24" s="44"/>
      <c r="W24" s="37"/>
      <c r="X24" s="43"/>
    </row>
    <row r="25" spans="2:33" ht="15.75">
      <c r="B25" s="125"/>
      <c r="C25" s="128"/>
      <c r="D25" s="167"/>
      <c r="E25" s="127"/>
      <c r="F25" s="127"/>
      <c r="G25" s="126"/>
      <c r="H25" s="127"/>
      <c r="I25" s="168"/>
      <c r="J25" s="146"/>
      <c r="K25" s="126"/>
      <c r="L25" s="127"/>
      <c r="M25" s="44"/>
      <c r="N25" s="58"/>
      <c r="O25" s="75"/>
      <c r="P25" s="58"/>
      <c r="Q25" s="58"/>
      <c r="R25" s="58"/>
      <c r="S25" s="58"/>
      <c r="T25" s="76"/>
      <c r="U25" s="59"/>
      <c r="V25" s="37"/>
      <c r="W25" s="37"/>
      <c r="X25" s="43"/>
    </row>
    <row r="26" spans="2:33" ht="16.5" thickBot="1">
      <c r="B26" s="125"/>
      <c r="C26" s="127"/>
      <c r="D26" s="167"/>
      <c r="E26" s="127"/>
      <c r="F26" s="127"/>
      <c r="G26" s="140">
        <v>0</v>
      </c>
      <c r="H26" s="127"/>
      <c r="I26" s="168"/>
      <c r="J26" s="146"/>
      <c r="K26" s="126"/>
      <c r="L26" s="127"/>
      <c r="M26" s="44"/>
      <c r="N26" s="58"/>
      <c r="O26" s="75"/>
      <c r="P26" s="58"/>
      <c r="Q26" s="58"/>
      <c r="R26" s="140">
        <f>G26*K58+H57</f>
        <v>0</v>
      </c>
      <c r="S26" s="58"/>
      <c r="T26" s="76"/>
      <c r="U26" s="59"/>
      <c r="V26" s="58"/>
      <c r="W26" s="37"/>
      <c r="X26" s="43"/>
    </row>
    <row r="27" spans="2:33" ht="16.5" thickBot="1">
      <c r="B27" s="125"/>
      <c r="C27" s="127"/>
      <c r="D27" s="167"/>
      <c r="E27" s="127"/>
      <c r="F27" s="215">
        <f>E23+H24</f>
        <v>1370</v>
      </c>
      <c r="G27" s="127"/>
      <c r="H27" s="127"/>
      <c r="I27" s="167"/>
      <c r="J27" s="127"/>
      <c r="K27" s="127"/>
      <c r="L27" s="127"/>
      <c r="M27" s="44"/>
      <c r="N27" s="44"/>
      <c r="O27" s="77"/>
      <c r="P27" s="44"/>
      <c r="Q27" s="217">
        <f>P23+S24</f>
        <v>1499</v>
      </c>
      <c r="R27" s="44"/>
      <c r="S27" s="44"/>
      <c r="T27" s="77"/>
      <c r="U27" s="44"/>
      <c r="V27" s="44"/>
      <c r="W27" s="37"/>
      <c r="X27" s="43"/>
    </row>
    <row r="28" spans="2:33" ht="15.75">
      <c r="B28" s="125"/>
      <c r="C28" s="127"/>
      <c r="D28" s="128"/>
      <c r="E28" s="126"/>
      <c r="F28" s="133" t="s">
        <v>55</v>
      </c>
      <c r="G28" s="169"/>
      <c r="H28" s="169"/>
      <c r="I28" s="127"/>
      <c r="J28" s="127"/>
      <c r="K28" s="127"/>
      <c r="L28" s="127"/>
      <c r="M28" s="44"/>
      <c r="N28" s="44"/>
      <c r="O28" s="44"/>
      <c r="P28" s="44"/>
      <c r="Q28" s="45" t="s">
        <v>55</v>
      </c>
      <c r="R28" s="44"/>
      <c r="S28" s="44"/>
      <c r="T28" s="44"/>
      <c r="U28" s="44"/>
      <c r="V28" s="44"/>
      <c r="W28" s="37"/>
      <c r="X28" s="81"/>
    </row>
    <row r="29" spans="2:33" ht="15">
      <c r="B29" s="122"/>
      <c r="C29" s="79"/>
      <c r="D29" s="79"/>
      <c r="E29" s="79"/>
      <c r="F29" s="79"/>
      <c r="G29" s="37"/>
      <c r="H29" s="79"/>
      <c r="I29" s="79"/>
      <c r="J29" s="79"/>
      <c r="K29" s="79"/>
      <c r="L29" s="79"/>
      <c r="M29" s="107"/>
      <c r="N29" s="79"/>
      <c r="O29" s="79"/>
      <c r="P29" s="79"/>
      <c r="Q29" s="79"/>
      <c r="R29" s="79"/>
      <c r="S29" s="79"/>
      <c r="T29" s="79"/>
      <c r="U29" s="79"/>
      <c r="V29" s="79"/>
      <c r="W29" s="80"/>
      <c r="X29" s="81"/>
    </row>
    <row r="30" spans="2:33" ht="16.5" thickBot="1">
      <c r="B30" s="82"/>
      <c r="C30" s="44"/>
      <c r="D30" s="44"/>
      <c r="E30" s="71" t="s">
        <v>55</v>
      </c>
      <c r="F30" s="83"/>
      <c r="G30" s="44"/>
      <c r="H30" s="44"/>
      <c r="I30" s="44"/>
      <c r="J30" s="44"/>
      <c r="K30" s="44"/>
      <c r="L30" s="78"/>
      <c r="M30" s="127"/>
      <c r="N30" s="127"/>
      <c r="O30" s="127"/>
      <c r="P30" s="174" t="s">
        <v>55</v>
      </c>
      <c r="Q30" s="126"/>
      <c r="R30" s="126"/>
      <c r="S30" s="127"/>
      <c r="T30" s="127"/>
      <c r="U30" s="127"/>
      <c r="V30" s="127"/>
      <c r="W30" s="126"/>
      <c r="X30" s="175"/>
    </row>
    <row r="31" spans="2:33" ht="16.5" thickBot="1">
      <c r="B31" s="82"/>
      <c r="C31" s="44"/>
      <c r="D31" s="84"/>
      <c r="E31" s="85"/>
      <c r="F31" s="37"/>
      <c r="H31" s="216">
        <f>F34+I35</f>
        <v>1701</v>
      </c>
      <c r="I31" s="44"/>
      <c r="J31" s="86" t="s">
        <v>8</v>
      </c>
      <c r="K31" s="87"/>
      <c r="L31" s="53">
        <v>2027</v>
      </c>
      <c r="M31" s="176"/>
      <c r="N31" s="176"/>
      <c r="O31" s="177"/>
      <c r="P31" s="145"/>
      <c r="Q31" s="178"/>
      <c r="R31" s="178"/>
      <c r="S31" s="219">
        <f>Q34+T35</f>
        <v>1899</v>
      </c>
      <c r="T31" s="176"/>
      <c r="U31" s="180" t="s">
        <v>8</v>
      </c>
      <c r="V31" s="181"/>
      <c r="W31" s="182">
        <v>2037</v>
      </c>
      <c r="X31" s="175"/>
    </row>
    <row r="32" spans="2:33" ht="15.75">
      <c r="B32" s="82"/>
      <c r="C32" s="58"/>
      <c r="D32" s="55"/>
      <c r="E32" s="56"/>
      <c r="F32" s="44"/>
      <c r="G32" s="172">
        <f>R12*K61+H60</f>
        <v>0</v>
      </c>
      <c r="H32" s="58"/>
      <c r="I32" s="58"/>
      <c r="J32" s="59"/>
      <c r="L32" s="35"/>
      <c r="M32" s="183"/>
      <c r="N32" s="127"/>
      <c r="O32" s="184"/>
      <c r="P32" s="185"/>
      <c r="Q32" s="183"/>
      <c r="R32" s="140">
        <f>G32*K66+H65</f>
        <v>0</v>
      </c>
      <c r="S32" s="183"/>
      <c r="T32" s="183"/>
      <c r="U32" s="186"/>
      <c r="V32" s="187"/>
      <c r="W32" s="187"/>
      <c r="X32" s="175"/>
    </row>
    <row r="33" spans="2:24" ht="15">
      <c r="B33" s="82"/>
      <c r="C33" s="58"/>
      <c r="D33" s="55"/>
      <c r="E33" s="56"/>
      <c r="F33" s="58"/>
      <c r="G33" s="88" t="s">
        <v>9</v>
      </c>
      <c r="H33" s="58"/>
      <c r="I33" s="58"/>
      <c r="J33" s="59"/>
      <c r="K33" s="58"/>
      <c r="L33" s="78"/>
      <c r="M33" s="183"/>
      <c r="N33" s="183"/>
      <c r="O33" s="184"/>
      <c r="P33" s="185"/>
      <c r="Q33" s="183"/>
      <c r="R33" s="183"/>
      <c r="S33" s="183"/>
      <c r="T33" s="183"/>
      <c r="U33" s="186"/>
      <c r="V33" s="183"/>
      <c r="W33" s="178"/>
      <c r="X33" s="175"/>
    </row>
    <row r="34" spans="2:24" ht="15.75">
      <c r="B34" s="82"/>
      <c r="C34" s="58"/>
      <c r="D34" s="55"/>
      <c r="E34" s="56"/>
      <c r="F34" s="50">
        <f>SUM(E35:G35)</f>
        <v>918</v>
      </c>
      <c r="G34" s="58"/>
      <c r="H34" s="58"/>
      <c r="I34" s="58"/>
      <c r="J34" s="59"/>
      <c r="K34" s="58"/>
      <c r="L34" s="78"/>
      <c r="M34" s="183"/>
      <c r="N34" s="183"/>
      <c r="O34" s="184"/>
      <c r="P34" s="185"/>
      <c r="Q34" s="179">
        <f>SUM(P35:R35)</f>
        <v>1024</v>
      </c>
      <c r="R34" s="183"/>
      <c r="S34" s="183"/>
      <c r="T34" s="183"/>
      <c r="U34" s="186"/>
      <c r="V34" s="183"/>
      <c r="W34" s="178"/>
      <c r="X34" s="175"/>
    </row>
    <row r="35" spans="2:24" ht="16.5" thickBot="1">
      <c r="B35" s="82"/>
      <c r="C35" s="60"/>
      <c r="D35" s="61"/>
      <c r="E35" s="89">
        <v>59</v>
      </c>
      <c r="F35" s="89">
        <v>824</v>
      </c>
      <c r="G35" s="89">
        <v>35</v>
      </c>
      <c r="H35" s="58"/>
      <c r="I35" s="57">
        <f>J37+H43+D39</f>
        <v>783</v>
      </c>
      <c r="J35" s="63" t="s">
        <v>56</v>
      </c>
      <c r="K35" s="64"/>
      <c r="L35" s="90"/>
      <c r="M35" s="176"/>
      <c r="N35" s="188"/>
      <c r="O35" s="189"/>
      <c r="P35" s="179">
        <v>65</v>
      </c>
      <c r="Q35" s="179">
        <v>920</v>
      </c>
      <c r="R35" s="179">
        <v>39</v>
      </c>
      <c r="S35" s="183"/>
      <c r="T35" s="179">
        <f>U37+S43+O39</f>
        <v>875</v>
      </c>
      <c r="U35" s="190" t="s">
        <v>56</v>
      </c>
      <c r="V35" s="191"/>
      <c r="W35" s="192"/>
      <c r="X35" s="193"/>
    </row>
    <row r="36" spans="2:24" ht="16.5" thickTop="1" thickBot="1">
      <c r="B36" s="82"/>
      <c r="C36" s="65"/>
      <c r="D36" s="65"/>
      <c r="E36" s="47"/>
      <c r="F36" s="47"/>
      <c r="G36" s="47"/>
      <c r="H36" s="44"/>
      <c r="I36" s="44"/>
      <c r="J36" s="65"/>
      <c r="K36" s="65"/>
      <c r="L36" s="78"/>
      <c r="M36" s="183"/>
      <c r="N36" s="194"/>
      <c r="O36" s="194"/>
      <c r="P36" s="195"/>
      <c r="Q36" s="195"/>
      <c r="R36" s="195"/>
      <c r="S36" s="176"/>
      <c r="T36" s="176"/>
      <c r="U36" s="194"/>
      <c r="V36" s="194"/>
      <c r="W36" s="178"/>
      <c r="X36" s="175"/>
    </row>
    <row r="37" spans="2:24" ht="16.5" thickBot="1">
      <c r="B37" s="217">
        <f>D37+C40</f>
        <v>575</v>
      </c>
      <c r="C37" s="58"/>
      <c r="D37" s="57">
        <f>E35+J38+G43</f>
        <v>156</v>
      </c>
      <c r="E37" s="44"/>
      <c r="F37" s="44"/>
      <c r="G37" s="44"/>
      <c r="H37" s="44"/>
      <c r="I37" s="68"/>
      <c r="J37" s="89">
        <v>65</v>
      </c>
      <c r="K37" s="58"/>
      <c r="L37" s="78"/>
      <c r="M37" s="219">
        <f>O37+N40</f>
        <v>642</v>
      </c>
      <c r="N37" s="183"/>
      <c r="O37" s="179">
        <f>P35+U38+R43</f>
        <v>174</v>
      </c>
      <c r="P37" s="176"/>
      <c r="Q37" s="176"/>
      <c r="R37" s="176"/>
      <c r="S37" s="176"/>
      <c r="T37" s="196"/>
      <c r="U37" s="179">
        <v>72</v>
      </c>
      <c r="V37" s="183"/>
      <c r="W37" s="178"/>
      <c r="X37" s="175"/>
    </row>
    <row r="38" spans="2:24" ht="15.75">
      <c r="B38" s="91"/>
      <c r="C38" s="58"/>
      <c r="D38" s="58"/>
      <c r="E38" s="44"/>
      <c r="F38" s="170"/>
      <c r="G38" s="156">
        <f>B39+G46+L39+J38+J39+G43</f>
        <v>130</v>
      </c>
      <c r="H38" s="170"/>
      <c r="I38" s="68"/>
      <c r="J38" s="89">
        <v>70</v>
      </c>
      <c r="K38" s="57">
        <f>SUM(J37:J39)</f>
        <v>168</v>
      </c>
      <c r="M38" s="183"/>
      <c r="N38" s="183"/>
      <c r="O38" s="183"/>
      <c r="P38" s="176"/>
      <c r="Q38" s="127"/>
      <c r="R38" s="156">
        <f>M39+R46+W39+U38+U39+R43</f>
        <v>147</v>
      </c>
      <c r="S38" s="127"/>
      <c r="T38" s="196"/>
      <c r="U38" s="179">
        <v>79</v>
      </c>
      <c r="V38" s="179">
        <f>SUM(U37:U39)</f>
        <v>189</v>
      </c>
      <c r="W38" s="178"/>
      <c r="X38" s="175"/>
    </row>
    <row r="39" spans="2:24" ht="15.75">
      <c r="B39" s="157">
        <f>M19*K60+H61</f>
        <v>0</v>
      </c>
      <c r="C39" s="58"/>
      <c r="D39" s="89">
        <v>58</v>
      </c>
      <c r="E39" s="44"/>
      <c r="F39" s="158">
        <f>F35+G35+J39+G46+G32+L39</f>
        <v>892</v>
      </c>
      <c r="G39" s="171"/>
      <c r="H39" s="159">
        <f>G46+G32+B39+G43+H43+D39</f>
        <v>745</v>
      </c>
      <c r="I39" s="68"/>
      <c r="J39" s="89">
        <v>33</v>
      </c>
      <c r="K39" s="58"/>
      <c r="L39" s="140">
        <f>W19*K62+H63</f>
        <v>0</v>
      </c>
      <c r="M39" s="140">
        <f>B39*K65+H66</f>
        <v>0</v>
      </c>
      <c r="N39" s="183"/>
      <c r="O39" s="179">
        <v>64</v>
      </c>
      <c r="P39" s="176"/>
      <c r="Q39" s="158">
        <f>Q35+R35+U39+R46+R32+W39</f>
        <v>997</v>
      </c>
      <c r="R39" s="126"/>
      <c r="S39" s="159">
        <f>R46+R32+M39+R43+S43+O39</f>
        <v>833</v>
      </c>
      <c r="T39" s="196"/>
      <c r="U39" s="179">
        <v>38</v>
      </c>
      <c r="V39" s="183"/>
      <c r="W39" s="140">
        <f>L39*K67+H68</f>
        <v>0</v>
      </c>
      <c r="X39" s="175"/>
    </row>
    <row r="40" spans="2:24" ht="16.5" thickBot="1">
      <c r="B40" s="91"/>
      <c r="C40" s="93">
        <f>SUM(D39:D41)</f>
        <v>419</v>
      </c>
      <c r="D40" s="89">
        <v>237</v>
      </c>
      <c r="E40" s="44"/>
      <c r="F40" s="171"/>
      <c r="G40" s="160">
        <f>B39+L39+G32+D39+D40+G35</f>
        <v>330</v>
      </c>
      <c r="H40" s="170"/>
      <c r="I40" s="44"/>
      <c r="J40" s="58"/>
      <c r="K40" s="58"/>
      <c r="M40" s="183"/>
      <c r="N40" s="179">
        <f>SUM(O39:O41)</f>
        <v>468</v>
      </c>
      <c r="O40" s="179">
        <v>264</v>
      </c>
      <c r="P40" s="176"/>
      <c r="Q40" s="126"/>
      <c r="R40" s="160">
        <f>M39+W39+R32+O39+O40+R35</f>
        <v>367</v>
      </c>
      <c r="S40" s="127"/>
      <c r="T40" s="176"/>
      <c r="U40" s="183"/>
      <c r="V40" s="183"/>
      <c r="W40" s="178"/>
      <c r="X40" s="175"/>
    </row>
    <row r="41" spans="2:24" ht="16.5" thickBot="1">
      <c r="B41" s="82"/>
      <c r="C41" s="58"/>
      <c r="D41" s="89">
        <v>124</v>
      </c>
      <c r="E41" s="44"/>
      <c r="F41" s="44"/>
      <c r="G41" s="37"/>
      <c r="H41" s="44"/>
      <c r="I41" s="44"/>
      <c r="J41" s="57">
        <f>I43+D40+G35</f>
        <v>305</v>
      </c>
      <c r="K41" s="58"/>
      <c r="L41" s="216">
        <f>J41+K38</f>
        <v>473</v>
      </c>
      <c r="M41" s="183"/>
      <c r="N41" s="183"/>
      <c r="O41" s="179">
        <v>140</v>
      </c>
      <c r="P41" s="176"/>
      <c r="Q41" s="176"/>
      <c r="R41" s="178"/>
      <c r="S41" s="176"/>
      <c r="T41" s="176"/>
      <c r="U41" s="179">
        <f>T43+O40+R35</f>
        <v>341</v>
      </c>
      <c r="V41" s="183"/>
      <c r="W41" s="221">
        <f>U41+V38</f>
        <v>530</v>
      </c>
      <c r="X41" s="175"/>
    </row>
    <row r="42" spans="2:24" ht="15.75" thickBot="1">
      <c r="B42" s="82"/>
      <c r="C42" s="70"/>
      <c r="D42" s="70"/>
      <c r="E42" s="44"/>
      <c r="F42" s="44"/>
      <c r="G42" s="47"/>
      <c r="H42" s="47"/>
      <c r="I42" s="47"/>
      <c r="J42" s="70"/>
      <c r="K42" s="70"/>
      <c r="L42" s="78"/>
      <c r="M42" s="183"/>
      <c r="N42" s="198"/>
      <c r="O42" s="198"/>
      <c r="P42" s="176"/>
      <c r="Q42" s="176"/>
      <c r="R42" s="195"/>
      <c r="S42" s="195"/>
      <c r="T42" s="195"/>
      <c r="U42" s="198"/>
      <c r="V42" s="198"/>
      <c r="W42" s="178"/>
      <c r="X42" s="175"/>
    </row>
    <row r="43" spans="2:24" ht="16.5" thickTop="1">
      <c r="B43" s="94" t="s">
        <v>56</v>
      </c>
      <c r="C43" s="72"/>
      <c r="D43" s="73"/>
      <c r="E43" s="57">
        <f>D41+F35+J39</f>
        <v>981</v>
      </c>
      <c r="F43" s="58"/>
      <c r="G43" s="89">
        <v>27</v>
      </c>
      <c r="H43" s="89">
        <v>660</v>
      </c>
      <c r="I43" s="89">
        <v>33</v>
      </c>
      <c r="J43" s="74"/>
      <c r="K43" s="72"/>
      <c r="L43" s="78"/>
      <c r="M43" s="199" t="s">
        <v>56</v>
      </c>
      <c r="N43" s="200"/>
      <c r="O43" s="201"/>
      <c r="P43" s="179">
        <f>O41+Q35+U39</f>
        <v>1098</v>
      </c>
      <c r="Q43" s="183"/>
      <c r="R43" s="179">
        <v>30</v>
      </c>
      <c r="S43" s="179">
        <v>739</v>
      </c>
      <c r="T43" s="179">
        <v>38</v>
      </c>
      <c r="U43" s="202"/>
      <c r="V43" s="200"/>
      <c r="W43" s="178"/>
      <c r="X43" s="175"/>
    </row>
    <row r="44" spans="2:24" ht="15.75">
      <c r="B44" s="82"/>
      <c r="C44" s="58"/>
      <c r="D44" s="75"/>
      <c r="E44" s="58"/>
      <c r="F44" s="58"/>
      <c r="G44" s="58"/>
      <c r="H44" s="57">
        <f>SUM(G43:I43)</f>
        <v>720</v>
      </c>
      <c r="I44" s="76"/>
      <c r="J44" s="59"/>
      <c r="K44" s="44"/>
      <c r="L44" s="78"/>
      <c r="M44" s="183"/>
      <c r="N44" s="183"/>
      <c r="O44" s="203"/>
      <c r="P44" s="183"/>
      <c r="Q44" s="183"/>
      <c r="R44" s="183"/>
      <c r="S44" s="179">
        <f>SUM(R43:T43)</f>
        <v>807</v>
      </c>
      <c r="T44" s="204"/>
      <c r="U44" s="186"/>
      <c r="V44" s="176"/>
      <c r="W44" s="178"/>
      <c r="X44" s="175"/>
    </row>
    <row r="45" spans="2:24" ht="14.25">
      <c r="B45" s="82"/>
      <c r="C45" s="95"/>
      <c r="D45" s="96"/>
      <c r="E45" s="95"/>
      <c r="F45" s="95"/>
      <c r="G45" s="95"/>
      <c r="H45" s="95"/>
      <c r="I45" s="97"/>
      <c r="J45" s="98"/>
      <c r="K45" s="37"/>
      <c r="L45" s="34"/>
      <c r="M45" s="205"/>
      <c r="N45" s="205"/>
      <c r="O45" s="206"/>
      <c r="P45" s="205"/>
      <c r="Q45" s="205"/>
      <c r="R45" s="205"/>
      <c r="S45" s="205"/>
      <c r="T45" s="207"/>
      <c r="U45" s="141"/>
      <c r="V45" s="178"/>
      <c r="W45" s="178"/>
      <c r="X45" s="175"/>
    </row>
    <row r="46" spans="2:24" ht="16.5" thickBot="1">
      <c r="B46" s="82"/>
      <c r="C46" s="37"/>
      <c r="D46" s="99"/>
      <c r="E46" s="37"/>
      <c r="F46" s="37"/>
      <c r="G46" s="173">
        <f>R26*K63+H62</f>
        <v>0</v>
      </c>
      <c r="H46" s="37"/>
      <c r="I46" s="100"/>
      <c r="J46" s="54"/>
      <c r="K46" s="37"/>
      <c r="L46" s="34"/>
      <c r="M46" s="178"/>
      <c r="N46" s="178"/>
      <c r="O46" s="208"/>
      <c r="P46" s="178"/>
      <c r="Q46" s="178"/>
      <c r="R46" s="140">
        <f>G46*K68+H67</f>
        <v>0</v>
      </c>
      <c r="S46" s="178"/>
      <c r="T46" s="209"/>
      <c r="U46" s="141"/>
      <c r="V46" s="205"/>
      <c r="W46" s="178"/>
      <c r="X46" s="175"/>
    </row>
    <row r="47" spans="2:24" ht="16.5" thickBot="1">
      <c r="B47" s="82"/>
      <c r="C47" s="37"/>
      <c r="D47" s="37"/>
      <c r="E47" s="54"/>
      <c r="F47" s="216">
        <f>H44+E43</f>
        <v>1701</v>
      </c>
      <c r="G47" s="37"/>
      <c r="H47" s="37"/>
      <c r="I47" s="99"/>
      <c r="J47" s="37"/>
      <c r="K47" s="37"/>
      <c r="L47" s="34"/>
      <c r="M47" s="178"/>
      <c r="N47" s="178"/>
      <c r="O47" s="208"/>
      <c r="P47" s="178"/>
      <c r="Q47" s="220">
        <f>P43+S44</f>
        <v>1905</v>
      </c>
      <c r="R47" s="178"/>
      <c r="S47" s="178"/>
      <c r="T47" s="208"/>
      <c r="U47" s="178"/>
      <c r="V47" s="178"/>
      <c r="W47" s="178"/>
      <c r="X47" s="175"/>
    </row>
    <row r="48" spans="2:24" ht="15.75">
      <c r="B48" s="82"/>
      <c r="C48" s="37"/>
      <c r="D48" s="37"/>
      <c r="E48" s="37"/>
      <c r="F48" s="45" t="s">
        <v>55</v>
      </c>
      <c r="G48" s="37"/>
      <c r="H48" s="37"/>
      <c r="I48" s="37"/>
      <c r="J48" s="37"/>
      <c r="K48" s="37"/>
      <c r="L48" s="34"/>
      <c r="M48" s="178"/>
      <c r="N48" s="178"/>
      <c r="O48" s="178"/>
      <c r="P48" s="129"/>
      <c r="Q48" s="211" t="s">
        <v>55</v>
      </c>
      <c r="R48" s="178"/>
      <c r="S48" s="178"/>
      <c r="T48" s="178"/>
      <c r="U48" s="178"/>
      <c r="V48" s="178"/>
      <c r="W48" s="178"/>
      <c r="X48" s="175"/>
    </row>
    <row r="49" spans="2:24" ht="14.25">
      <c r="B49" s="8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212"/>
      <c r="X49" s="175"/>
    </row>
    <row r="50" spans="2:24" ht="15" thickBot="1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4"/>
    </row>
    <row r="55" spans="2:24" ht="14.25">
      <c r="G55" s="222" t="s">
        <v>37</v>
      </c>
      <c r="H55" s="222"/>
      <c r="I55" s="222"/>
      <c r="J55" s="222" t="s">
        <v>25</v>
      </c>
      <c r="K55" s="223">
        <f>1+(N20-C20)/C20</f>
        <v>1.1074626865671642</v>
      </c>
    </row>
    <row r="56" spans="2:24" ht="14.25">
      <c r="G56" s="222" t="s">
        <v>38</v>
      </c>
      <c r="H56" s="222"/>
      <c r="I56" s="222"/>
      <c r="J56" s="222" t="s">
        <v>26</v>
      </c>
      <c r="K56" s="223">
        <f>1+(Q14-F14)/F14</f>
        <v>1.0826666666666667</v>
      </c>
    </row>
    <row r="57" spans="2:24" ht="14.25">
      <c r="G57" s="222" t="s">
        <v>39</v>
      </c>
      <c r="H57" s="222"/>
      <c r="I57" s="222"/>
      <c r="J57" s="222" t="s">
        <v>27</v>
      </c>
      <c r="K57" s="223">
        <f>1+(V18-K18)/K18</f>
        <v>1.0814814814814815</v>
      </c>
    </row>
    <row r="58" spans="2:24" ht="14.25">
      <c r="G58" s="222" t="s">
        <v>40</v>
      </c>
      <c r="H58" s="222"/>
      <c r="I58" s="222"/>
      <c r="J58" s="222" t="s">
        <v>28</v>
      </c>
      <c r="K58" s="223">
        <f>1+(S24-H24)/H24</f>
        <v>1.0931034482758621</v>
      </c>
    </row>
    <row r="59" spans="2:24" ht="14.25">
      <c r="G59" s="222"/>
      <c r="H59" s="222"/>
      <c r="I59" s="222"/>
      <c r="J59" s="222"/>
      <c r="K59" s="223"/>
    </row>
    <row r="60" spans="2:24" ht="14.25">
      <c r="G60" s="222" t="s">
        <v>41</v>
      </c>
      <c r="H60" s="222"/>
      <c r="I60" s="222"/>
      <c r="J60" s="222" t="s">
        <v>29</v>
      </c>
      <c r="K60" s="223">
        <f>1+(C40-N20)/N20</f>
        <v>1.1293800539083558</v>
      </c>
      <c r="M60" s="223"/>
    </row>
    <row r="61" spans="2:24" ht="14.25">
      <c r="G61" s="222" t="s">
        <v>42</v>
      </c>
      <c r="H61" s="222"/>
      <c r="I61" s="222"/>
      <c r="J61" s="222" t="s">
        <v>30</v>
      </c>
      <c r="K61" s="223">
        <f>1+(F34-Q14)/Q14</f>
        <v>1.1305418719211824</v>
      </c>
      <c r="M61" s="223"/>
    </row>
    <row r="62" spans="2:24" ht="14.25">
      <c r="G62" s="222" t="s">
        <v>43</v>
      </c>
      <c r="H62" s="222"/>
      <c r="I62" s="222"/>
      <c r="J62" s="222" t="s">
        <v>31</v>
      </c>
      <c r="K62" s="223">
        <f>1+(K38-V18)/V18</f>
        <v>1.1506849315068493</v>
      </c>
      <c r="M62" s="223"/>
    </row>
    <row r="63" spans="2:24" ht="14.25">
      <c r="G63" s="222" t="s">
        <v>44</v>
      </c>
      <c r="H63" s="222"/>
      <c r="I63" s="222"/>
      <c r="J63" s="222" t="s">
        <v>32</v>
      </c>
      <c r="K63" s="223">
        <f>1+(H44-S24)/H44</f>
        <v>1.1194444444444445</v>
      </c>
      <c r="M63" s="223"/>
    </row>
    <row r="64" spans="2:24" ht="14.25">
      <c r="G64" s="222"/>
      <c r="H64" s="222"/>
      <c r="I64" s="222"/>
      <c r="J64" s="222"/>
      <c r="K64" s="223"/>
    </row>
    <row r="65" spans="7:11" ht="14.25">
      <c r="G65" s="222" t="s">
        <v>45</v>
      </c>
      <c r="H65" s="222"/>
      <c r="I65" s="222"/>
      <c r="J65" s="222" t="s">
        <v>33</v>
      </c>
      <c r="K65" s="223">
        <f>1+(N40-C40)/C40</f>
        <v>1.1169451073985681</v>
      </c>
    </row>
    <row r="66" spans="7:11" ht="14.25">
      <c r="G66" s="222" t="s">
        <v>46</v>
      </c>
      <c r="H66" s="222"/>
      <c r="I66" s="222"/>
      <c r="J66" s="222" t="s">
        <v>34</v>
      </c>
      <c r="K66" s="223">
        <f>1+(Q34-F34)/F34</f>
        <v>1.1154684095860565</v>
      </c>
    </row>
    <row r="67" spans="7:11" ht="14.25">
      <c r="G67" s="222" t="s">
        <v>47</v>
      </c>
      <c r="H67" s="222"/>
      <c r="I67" s="222"/>
      <c r="J67" s="222" t="s">
        <v>35</v>
      </c>
      <c r="K67" s="223">
        <f>1+(V38-K38)/K38</f>
        <v>1.125</v>
      </c>
    </row>
    <row r="68" spans="7:11" ht="14.25">
      <c r="G68" s="222" t="s">
        <v>48</v>
      </c>
      <c r="H68" s="222"/>
      <c r="I68" s="222"/>
      <c r="J68" s="222" t="s">
        <v>36</v>
      </c>
      <c r="K68" s="223">
        <f>1+(S44-H44)/H44</f>
        <v>1.1208333333333333</v>
      </c>
    </row>
  </sheetData>
  <sheetProtection sheet="1" objects="1" scenarios="1"/>
  <mergeCells count="10">
    <mergeCell ref="G3:Q3"/>
    <mergeCell ref="B4:E4"/>
    <mergeCell ref="B3:E3"/>
    <mergeCell ref="O7:P7"/>
    <mergeCell ref="L5:N5"/>
    <mergeCell ref="L7:N7"/>
    <mergeCell ref="B6:F6"/>
    <mergeCell ref="B7:F7"/>
    <mergeCell ref="B5:F5"/>
    <mergeCell ref="O5:P5"/>
  </mergeCells>
  <phoneticPr fontId="0" type="noConversion"/>
  <printOptions horizontalCentered="1" verticalCentered="1"/>
  <pageMargins left="0" right="0" top="0.25" bottom="0.25" header="0" footer="0"/>
  <pageSetup scale="4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2:AG68"/>
  <sheetViews>
    <sheetView showGridLines="0" tabSelected="1" zoomScale="75" zoomScaleNormal="75" workbookViewId="0">
      <selection activeCell="O1" sqref="O1"/>
    </sheetView>
  </sheetViews>
  <sheetFormatPr defaultRowHeight="10.5"/>
  <cols>
    <col min="1" max="1" width="5.796875" customWidth="1"/>
    <col min="2" max="10" width="16.3984375" customWidth="1"/>
    <col min="11" max="11" width="16.19921875" customWidth="1"/>
    <col min="12" max="23" width="16.3984375" customWidth="1"/>
    <col min="24" max="24" width="2.59765625" customWidth="1"/>
    <col min="25" max="25" width="9.19921875" customWidth="1"/>
    <col min="26" max="26" width="20.3984375" customWidth="1"/>
  </cols>
  <sheetData>
    <row r="2" spans="2:32" ht="11.25" thickBot="1"/>
    <row r="3" spans="2:32" ht="24" thickBot="1">
      <c r="B3" s="228" t="s">
        <v>0</v>
      </c>
      <c r="C3" s="240"/>
      <c r="D3" s="240"/>
      <c r="E3" s="240"/>
      <c r="F3" s="1"/>
      <c r="G3" s="1"/>
      <c r="H3" s="124" t="s">
        <v>11</v>
      </c>
      <c r="I3" s="2"/>
      <c r="J3" s="2"/>
      <c r="K3" s="2"/>
      <c r="L3" s="2"/>
      <c r="M3" s="2"/>
      <c r="N3" s="2"/>
      <c r="O3" s="2"/>
      <c r="P3" s="2"/>
      <c r="Q3" s="2"/>
      <c r="R3" s="3" t="s">
        <v>2</v>
      </c>
      <c r="S3" s="4"/>
      <c r="T3" s="4"/>
      <c r="U3" s="4"/>
      <c r="V3" s="4"/>
      <c r="W3" s="5"/>
      <c r="X3" s="6"/>
      <c r="Z3" s="7"/>
    </row>
    <row r="4" spans="2:32" ht="21" thickTop="1">
      <c r="B4" s="230" t="s">
        <v>3</v>
      </c>
      <c r="C4" s="239"/>
      <c r="D4" s="239"/>
      <c r="E4" s="239"/>
      <c r="F4" s="8"/>
      <c r="G4" s="9"/>
      <c r="H4" s="10"/>
      <c r="I4" s="11"/>
      <c r="J4" s="12"/>
      <c r="K4" s="10"/>
      <c r="L4" s="13"/>
      <c r="M4" s="13"/>
      <c r="N4" s="13"/>
      <c r="O4" s="13"/>
      <c r="P4" s="13"/>
      <c r="Q4" s="13"/>
      <c r="R4" s="14" t="s">
        <v>49</v>
      </c>
      <c r="S4" s="15"/>
      <c r="T4" s="16"/>
      <c r="U4" s="15"/>
      <c r="V4" s="15"/>
      <c r="W4" s="17"/>
      <c r="X4" s="18"/>
      <c r="Z4" s="19"/>
    </row>
    <row r="5" spans="2:32" ht="15.75">
      <c r="B5" s="224" t="s">
        <v>58</v>
      </c>
      <c r="C5" s="225"/>
      <c r="D5" s="225"/>
      <c r="E5" s="225"/>
      <c r="F5" s="225"/>
      <c r="G5" s="20"/>
      <c r="K5" s="45"/>
      <c r="L5" s="236" t="s">
        <v>61</v>
      </c>
      <c r="M5" s="236"/>
      <c r="N5" s="241"/>
      <c r="O5" s="242"/>
      <c r="P5" s="242"/>
      <c r="R5" s="21" t="s">
        <v>50</v>
      </c>
      <c r="S5" s="22"/>
      <c r="T5" s="23"/>
      <c r="U5" s="22"/>
      <c r="V5" s="22"/>
      <c r="W5" s="17"/>
      <c r="X5" s="18"/>
      <c r="Z5" s="24"/>
      <c r="AA5" s="123"/>
    </row>
    <row r="6" spans="2:32" ht="15.75">
      <c r="B6" s="224" t="s">
        <v>59</v>
      </c>
      <c r="C6" s="225"/>
      <c r="D6" s="225"/>
      <c r="E6" s="225"/>
      <c r="F6" s="225"/>
      <c r="G6" s="20"/>
      <c r="K6" s="25"/>
      <c r="L6" s="25"/>
      <c r="M6" s="25"/>
      <c r="N6" s="25"/>
      <c r="O6" s="25"/>
      <c r="P6" s="25"/>
      <c r="Q6" s="26"/>
      <c r="R6" s="27" t="s">
        <v>51</v>
      </c>
      <c r="S6" s="28"/>
      <c r="T6" s="29"/>
      <c r="U6" s="22"/>
      <c r="V6" s="22"/>
      <c r="W6" s="17"/>
      <c r="X6" s="18"/>
      <c r="Z6" s="30"/>
    </row>
    <row r="7" spans="2:32" ht="15.75">
      <c r="B7" s="224" t="s">
        <v>60</v>
      </c>
      <c r="C7" s="225"/>
      <c r="D7" s="225"/>
      <c r="E7" s="225"/>
      <c r="F7" s="225"/>
      <c r="G7" s="20"/>
      <c r="J7" s="31"/>
      <c r="K7" s="32"/>
      <c r="L7" s="237" t="s">
        <v>5</v>
      </c>
      <c r="M7" s="237"/>
      <c r="N7" s="237"/>
      <c r="O7" s="234" t="s">
        <v>53</v>
      </c>
      <c r="P7" s="234"/>
      <c r="Q7" s="32"/>
      <c r="R7" s="21" t="s">
        <v>52</v>
      </c>
      <c r="S7" s="22"/>
      <c r="T7" s="29"/>
      <c r="U7" s="22"/>
      <c r="V7" s="22"/>
      <c r="W7" s="17"/>
      <c r="X7" s="18"/>
      <c r="Z7" s="24"/>
      <c r="AA7" s="123"/>
    </row>
    <row r="8" spans="2:32" ht="15.75">
      <c r="B8" s="33"/>
      <c r="C8" s="34"/>
      <c r="D8" s="35"/>
      <c r="E8" s="34"/>
      <c r="F8" s="105" t="s">
        <v>12</v>
      </c>
      <c r="K8" s="34"/>
      <c r="L8" s="34"/>
      <c r="M8" s="37"/>
      <c r="N8" s="37"/>
      <c r="O8" s="37"/>
      <c r="P8" s="37"/>
      <c r="Q8" s="37"/>
      <c r="R8" s="38"/>
      <c r="S8" s="39"/>
      <c r="T8" s="40"/>
      <c r="U8" s="41"/>
      <c r="V8" s="41"/>
      <c r="W8" s="42"/>
      <c r="X8" s="43"/>
      <c r="Z8" s="30"/>
    </row>
    <row r="9" spans="2:32" ht="15.75">
      <c r="B9" s="125"/>
      <c r="C9" s="126"/>
      <c r="D9" s="127"/>
      <c r="E9" s="128"/>
      <c r="F9" s="129"/>
      <c r="G9" s="128"/>
      <c r="H9" s="126"/>
      <c r="I9" s="130"/>
      <c r="J9" s="128" t="s">
        <v>7</v>
      </c>
      <c r="K9" s="131">
        <v>2011</v>
      </c>
      <c r="L9" s="127"/>
      <c r="M9" s="37"/>
      <c r="N9" s="44"/>
      <c r="O9" s="37"/>
      <c r="P9" s="37"/>
      <c r="Q9" s="37"/>
      <c r="R9" s="37"/>
      <c r="S9" s="37"/>
      <c r="T9" s="37"/>
      <c r="U9" s="37"/>
      <c r="V9" s="37"/>
      <c r="W9" s="37"/>
      <c r="X9" s="43"/>
      <c r="Z9" s="24"/>
      <c r="AA9" s="123"/>
    </row>
    <row r="10" spans="2:32" ht="16.5" thickBot="1">
      <c r="B10" s="125"/>
      <c r="C10" s="128"/>
      <c r="D10" s="126"/>
      <c r="E10" s="132" t="s">
        <v>55</v>
      </c>
      <c r="F10" s="133"/>
      <c r="G10" s="134"/>
      <c r="H10" s="134"/>
      <c r="I10" s="126"/>
      <c r="J10" s="127"/>
      <c r="K10" s="127"/>
      <c r="L10" s="126"/>
      <c r="M10" s="44"/>
      <c r="N10" s="44"/>
      <c r="O10" s="37"/>
      <c r="P10" s="45" t="s">
        <v>55</v>
      </c>
      <c r="Q10" s="37"/>
      <c r="R10" s="37"/>
      <c r="S10" s="37"/>
      <c r="T10" s="37"/>
      <c r="U10" s="37"/>
      <c r="V10" s="37"/>
      <c r="W10" s="37"/>
      <c r="X10" s="43"/>
      <c r="Y10" s="46"/>
    </row>
    <row r="11" spans="2:32" ht="16.5" thickBot="1">
      <c r="B11" s="135"/>
      <c r="C11" s="126"/>
      <c r="D11" s="136"/>
      <c r="E11" s="137"/>
      <c r="F11" s="126"/>
      <c r="G11" s="126"/>
      <c r="H11" s="215">
        <f>F14+I15</f>
        <v>13592</v>
      </c>
      <c r="I11" s="126"/>
      <c r="J11" s="139" t="s">
        <v>8</v>
      </c>
      <c r="K11" s="127"/>
      <c r="L11" s="126"/>
      <c r="M11" s="47"/>
      <c r="N11" s="44"/>
      <c r="O11" s="48"/>
      <c r="P11" s="49"/>
      <c r="Q11" s="37"/>
      <c r="S11" s="216">
        <f>Q14+T15</f>
        <v>14890</v>
      </c>
      <c r="T11" s="37"/>
      <c r="U11" s="51" t="s">
        <v>8</v>
      </c>
      <c r="V11" s="52"/>
      <c r="W11" s="53">
        <v>2017</v>
      </c>
      <c r="X11" s="43"/>
    </row>
    <row r="12" spans="2:32" ht="15.75">
      <c r="B12" s="135"/>
      <c r="C12" s="126"/>
      <c r="D12" s="136"/>
      <c r="E12" s="137"/>
      <c r="F12" s="126"/>
      <c r="G12" s="140">
        <v>0</v>
      </c>
      <c r="H12" s="126"/>
      <c r="I12" s="126"/>
      <c r="J12" s="141"/>
      <c r="K12" s="134"/>
      <c r="L12" s="127"/>
      <c r="M12" s="44"/>
      <c r="N12" s="44"/>
      <c r="O12" s="48"/>
      <c r="P12" s="49"/>
      <c r="Q12" s="37"/>
      <c r="R12" s="140">
        <f>G12*K56+H55</f>
        <v>0</v>
      </c>
      <c r="S12" s="37"/>
      <c r="T12" s="37"/>
      <c r="U12" s="54"/>
      <c r="X12" s="43"/>
      <c r="Z12" s="19"/>
    </row>
    <row r="13" spans="2:32" ht="16.5" customHeight="1">
      <c r="B13" s="135"/>
      <c r="C13" s="142"/>
      <c r="D13" s="136"/>
      <c r="E13" s="137"/>
      <c r="F13" s="126"/>
      <c r="G13" s="126"/>
      <c r="H13" s="126"/>
      <c r="I13" s="126"/>
      <c r="J13" s="141"/>
      <c r="K13" s="128"/>
      <c r="L13" s="127"/>
      <c r="M13" s="37"/>
      <c r="N13" s="44"/>
      <c r="O13" s="48"/>
      <c r="P13" s="49"/>
      <c r="Q13" s="37"/>
      <c r="R13" s="37"/>
      <c r="S13" s="37"/>
      <c r="T13" s="37"/>
      <c r="U13" s="54"/>
      <c r="V13" s="37"/>
      <c r="W13" s="37"/>
      <c r="X13" s="43"/>
      <c r="Z13" s="19"/>
    </row>
    <row r="14" spans="2:32" ht="15.75">
      <c r="B14" s="125"/>
      <c r="C14" s="143"/>
      <c r="D14" s="144"/>
      <c r="E14" s="145"/>
      <c r="F14" s="138">
        <f>SUM(E15:G15)</f>
        <v>6916</v>
      </c>
      <c r="G14" s="127"/>
      <c r="H14" s="127"/>
      <c r="I14" s="127"/>
      <c r="J14" s="146"/>
      <c r="K14" s="128"/>
      <c r="L14" s="127"/>
      <c r="M14" s="37"/>
      <c r="N14" s="44"/>
      <c r="O14" s="55"/>
      <c r="P14" s="56"/>
      <c r="Q14" s="57">
        <f>SUM(P15:R15)</f>
        <v>7634</v>
      </c>
      <c r="R14" s="58"/>
      <c r="S14" s="58"/>
      <c r="T14" s="58"/>
      <c r="U14" s="59"/>
      <c r="V14" s="44"/>
      <c r="W14" s="37"/>
      <c r="X14" s="43"/>
      <c r="Z14" s="19"/>
    </row>
    <row r="15" spans="2:32" ht="16.5" thickBot="1">
      <c r="B15" s="135"/>
      <c r="C15" s="147"/>
      <c r="D15" s="144"/>
      <c r="E15" s="138">
        <v>420</v>
      </c>
      <c r="F15" s="138">
        <v>6260</v>
      </c>
      <c r="G15" s="138">
        <v>236</v>
      </c>
      <c r="H15" s="127"/>
      <c r="I15" s="138">
        <f>J17+H23+D19</f>
        <v>6676</v>
      </c>
      <c r="J15" s="148" t="s">
        <v>56</v>
      </c>
      <c r="K15" s="149"/>
      <c r="L15" s="150"/>
      <c r="M15" s="44"/>
      <c r="N15" s="60"/>
      <c r="O15" s="61"/>
      <c r="P15" s="62">
        <v>443</v>
      </c>
      <c r="Q15" s="62">
        <v>6794</v>
      </c>
      <c r="R15" s="62">
        <v>397</v>
      </c>
      <c r="S15" s="58"/>
      <c r="T15" s="57">
        <f>U17+S23+O19</f>
        <v>7256</v>
      </c>
      <c r="U15" s="63" t="s">
        <v>56</v>
      </c>
      <c r="V15" s="64"/>
      <c r="W15" s="58"/>
      <c r="X15" s="43"/>
    </row>
    <row r="16" spans="2:32" ht="16.5" thickTop="1" thickBot="1">
      <c r="B16" s="135"/>
      <c r="C16" s="151"/>
      <c r="D16" s="151"/>
      <c r="E16" s="134"/>
      <c r="F16" s="134"/>
      <c r="G16" s="134"/>
      <c r="H16" s="127"/>
      <c r="I16" s="127"/>
      <c r="J16" s="152"/>
      <c r="K16" s="152"/>
      <c r="L16" s="127"/>
      <c r="M16" s="44"/>
      <c r="N16" s="65"/>
      <c r="O16" s="65"/>
      <c r="P16" s="47"/>
      <c r="Q16" s="47"/>
      <c r="R16" s="47"/>
      <c r="S16" s="44"/>
      <c r="T16" s="44"/>
      <c r="U16" s="65"/>
      <c r="V16" s="65"/>
      <c r="W16" s="37"/>
      <c r="X16" s="43"/>
      <c r="Z16" s="66"/>
      <c r="AA16" s="67"/>
      <c r="AC16" s="19"/>
      <c r="AF16" s="19"/>
    </row>
    <row r="17" spans="2:33" ht="16.5" thickBot="1">
      <c r="B17" s="215">
        <f>D17+C20</f>
        <v>4123</v>
      </c>
      <c r="C17" s="154"/>
      <c r="D17" s="138">
        <f>E15+J18+G23</f>
        <v>1365</v>
      </c>
      <c r="E17" s="127"/>
      <c r="F17" s="127"/>
      <c r="G17" s="127"/>
      <c r="H17" s="127"/>
      <c r="I17" s="155"/>
      <c r="J17" s="138">
        <v>601</v>
      </c>
      <c r="K17" s="127"/>
      <c r="L17" s="127"/>
      <c r="M17" s="216">
        <f>O17+N20</f>
        <v>4224</v>
      </c>
      <c r="N17" s="58"/>
      <c r="O17" s="57">
        <f>P15+U18+R23</f>
        <v>1403</v>
      </c>
      <c r="P17" s="44"/>
      <c r="Q17" s="44"/>
      <c r="R17" s="44"/>
      <c r="S17" s="44"/>
      <c r="T17" s="68"/>
      <c r="U17" s="62">
        <v>815</v>
      </c>
      <c r="V17" s="58"/>
      <c r="W17" s="37"/>
      <c r="X17" s="43"/>
      <c r="Z17" s="69"/>
      <c r="AA17" s="69"/>
      <c r="AC17" s="69"/>
      <c r="AD17" s="69"/>
      <c r="AF17" s="69"/>
      <c r="AG17" s="69"/>
    </row>
    <row r="18" spans="2:33" ht="15.75">
      <c r="B18" s="125"/>
      <c r="C18" s="127"/>
      <c r="D18" s="127"/>
      <c r="E18" s="127"/>
      <c r="F18" s="127"/>
      <c r="G18" s="156">
        <f>B19+G26+L19+J18+J19+G23</f>
        <v>1233</v>
      </c>
      <c r="H18" s="127"/>
      <c r="I18" s="155"/>
      <c r="J18" s="138">
        <v>778</v>
      </c>
      <c r="K18" s="138">
        <f>SUM(J17:J19)</f>
        <v>1667</v>
      </c>
      <c r="L18" s="127"/>
      <c r="N18" s="58"/>
      <c r="O18" s="58"/>
      <c r="P18" s="44"/>
      <c r="Q18" s="170"/>
      <c r="R18" s="156">
        <f>M19+R26+W19+U18+U19+R23</f>
        <v>1347</v>
      </c>
      <c r="S18" s="170"/>
      <c r="T18" s="68"/>
      <c r="U18" s="62">
        <v>790</v>
      </c>
      <c r="V18" s="57">
        <f>SUM(U17:U19)</f>
        <v>1992</v>
      </c>
      <c r="W18" s="37"/>
      <c r="X18" s="43"/>
      <c r="Z18" s="69"/>
      <c r="AA18" s="69"/>
      <c r="AC18" s="69"/>
      <c r="AD18" s="69"/>
      <c r="AF18" s="69"/>
      <c r="AG18" s="69"/>
    </row>
    <row r="19" spans="2:33" ht="15.75">
      <c r="B19" s="157">
        <v>0</v>
      </c>
      <c r="C19" s="127"/>
      <c r="D19" s="138">
        <v>486</v>
      </c>
      <c r="E19" s="127"/>
      <c r="F19" s="158">
        <f>F15+G15+J19+G26+G12+L19</f>
        <v>6784</v>
      </c>
      <c r="G19" s="126"/>
      <c r="H19" s="159">
        <f>G26+G12+B19+G23+H23+D19</f>
        <v>6242</v>
      </c>
      <c r="I19" s="155"/>
      <c r="J19" s="138">
        <v>288</v>
      </c>
      <c r="K19" s="127"/>
      <c r="L19" s="140">
        <v>0</v>
      </c>
      <c r="M19" s="140">
        <f>B19*K55+H56</f>
        <v>0</v>
      </c>
      <c r="N19" s="58"/>
      <c r="O19" s="62">
        <v>506</v>
      </c>
      <c r="P19" s="44"/>
      <c r="Q19" s="158">
        <f>Q15+R15+U19+R26+R12+W19</f>
        <v>7578</v>
      </c>
      <c r="R19" s="171"/>
      <c r="S19" s="159">
        <f>R26+R12+M19+R23+S23+O19</f>
        <v>6611</v>
      </c>
      <c r="T19" s="68"/>
      <c r="U19" s="62">
        <v>387</v>
      </c>
      <c r="V19" s="58"/>
      <c r="W19" s="140">
        <f>L19*K57+H58</f>
        <v>0</v>
      </c>
      <c r="X19" s="43"/>
      <c r="Z19" s="69"/>
      <c r="AA19" s="69"/>
      <c r="AC19" s="69"/>
      <c r="AD19" s="69"/>
      <c r="AF19" s="69"/>
      <c r="AG19" s="69"/>
    </row>
    <row r="20" spans="2:33" ht="16.5" thickBot="1">
      <c r="B20" s="125"/>
      <c r="C20" s="138">
        <f>SUM(D19:D21)</f>
        <v>2758</v>
      </c>
      <c r="D20" s="138">
        <v>1497</v>
      </c>
      <c r="E20" s="127"/>
      <c r="F20" s="126"/>
      <c r="G20" s="160">
        <f>B19+L19+G12+D19+D20+G15</f>
        <v>2219</v>
      </c>
      <c r="H20" s="127"/>
      <c r="I20" s="127"/>
      <c r="J20" s="127"/>
      <c r="K20" s="127"/>
      <c r="L20" s="127"/>
      <c r="M20" s="44"/>
      <c r="N20" s="57">
        <f>SUM(O19:O21)</f>
        <v>2821</v>
      </c>
      <c r="O20" s="62">
        <v>1500</v>
      </c>
      <c r="P20" s="44"/>
      <c r="Q20" s="171"/>
      <c r="R20" s="160">
        <f>M19+W19+R12+O19+O20+R15</f>
        <v>2403</v>
      </c>
      <c r="S20" s="170"/>
      <c r="T20" s="44"/>
      <c r="U20" s="58"/>
      <c r="V20" s="58"/>
      <c r="X20" s="43"/>
      <c r="Z20" s="69"/>
      <c r="AA20" s="69"/>
      <c r="AC20" s="69"/>
      <c r="AD20" s="69"/>
      <c r="AF20" s="69"/>
      <c r="AG20" s="69"/>
    </row>
    <row r="21" spans="2:33" ht="16.5" thickBot="1">
      <c r="B21" s="125"/>
      <c r="C21" s="127"/>
      <c r="D21" s="138">
        <v>775</v>
      </c>
      <c r="E21" s="127"/>
      <c r="F21" s="127"/>
      <c r="G21" s="126"/>
      <c r="H21" s="127"/>
      <c r="I21" s="127"/>
      <c r="J21" s="138">
        <f>I23+D20+G15</f>
        <v>1921</v>
      </c>
      <c r="K21" s="127"/>
      <c r="L21" s="215">
        <f>J21+K18</f>
        <v>3588</v>
      </c>
      <c r="M21" s="44"/>
      <c r="N21" s="58"/>
      <c r="O21" s="62">
        <v>815</v>
      </c>
      <c r="P21" s="44"/>
      <c r="Q21" s="44"/>
      <c r="R21" s="37"/>
      <c r="S21" s="44"/>
      <c r="T21" s="44"/>
      <c r="U21" s="57">
        <f>T23+O20+R15</f>
        <v>2204</v>
      </c>
      <c r="V21" s="58"/>
      <c r="W21" s="218">
        <f>U21+V18</f>
        <v>4196</v>
      </c>
      <c r="X21" s="43"/>
    </row>
    <row r="22" spans="2:33" ht="15.75" thickBot="1">
      <c r="B22" s="125"/>
      <c r="C22" s="161"/>
      <c r="D22" s="161"/>
      <c r="E22" s="127"/>
      <c r="F22" s="127"/>
      <c r="G22" s="134"/>
      <c r="H22" s="134"/>
      <c r="I22" s="134"/>
      <c r="J22" s="161"/>
      <c r="K22" s="162"/>
      <c r="L22" s="127"/>
      <c r="M22" s="44"/>
      <c r="N22" s="70"/>
      <c r="O22" s="70"/>
      <c r="P22" s="44"/>
      <c r="Q22" s="44"/>
      <c r="R22" s="47"/>
      <c r="S22" s="47"/>
      <c r="T22" s="47"/>
      <c r="U22" s="70"/>
      <c r="V22" s="70"/>
      <c r="W22" s="37"/>
      <c r="X22" s="43"/>
    </row>
    <row r="23" spans="2:33" ht="16.5" thickTop="1">
      <c r="B23" s="163" t="s">
        <v>56</v>
      </c>
      <c r="C23" s="164"/>
      <c r="D23" s="165"/>
      <c r="E23" s="138">
        <f>D21+F15+J19</f>
        <v>7323</v>
      </c>
      <c r="F23" s="127"/>
      <c r="G23" s="138">
        <v>167</v>
      </c>
      <c r="H23" s="138">
        <v>5589</v>
      </c>
      <c r="I23" s="138">
        <v>188</v>
      </c>
      <c r="J23" s="166"/>
      <c r="K23" s="127"/>
      <c r="L23" s="127"/>
      <c r="M23" s="71" t="s">
        <v>56</v>
      </c>
      <c r="N23" s="72"/>
      <c r="O23" s="73"/>
      <c r="P23" s="57">
        <f>O21+Q15+U19</f>
        <v>7996</v>
      </c>
      <c r="Q23" s="58"/>
      <c r="R23" s="62">
        <v>170</v>
      </c>
      <c r="S23" s="62">
        <v>5935</v>
      </c>
      <c r="T23" s="62">
        <v>307</v>
      </c>
      <c r="U23" s="74"/>
      <c r="V23" s="72"/>
      <c r="W23" s="37"/>
      <c r="X23" s="43"/>
    </row>
    <row r="24" spans="2:33" ht="15.75">
      <c r="B24" s="125"/>
      <c r="C24" s="128"/>
      <c r="D24" s="167"/>
      <c r="E24" s="127"/>
      <c r="F24" s="127"/>
      <c r="G24" s="127"/>
      <c r="H24" s="138">
        <f>SUM(G23:I23)</f>
        <v>5944</v>
      </c>
      <c r="I24" s="168"/>
      <c r="J24" s="146"/>
      <c r="K24" s="127"/>
      <c r="L24" s="127"/>
      <c r="M24" s="44"/>
      <c r="N24" s="37"/>
      <c r="O24" s="75"/>
      <c r="P24" s="58"/>
      <c r="Q24" s="58"/>
      <c r="R24" s="58"/>
      <c r="S24" s="57">
        <f>SUM(R23:T23)</f>
        <v>6412</v>
      </c>
      <c r="T24" s="76"/>
      <c r="U24" s="59"/>
      <c r="V24" s="44"/>
      <c r="W24" s="37"/>
      <c r="X24" s="43"/>
    </row>
    <row r="25" spans="2:33" ht="15.75">
      <c r="B25" s="125"/>
      <c r="C25" s="128"/>
      <c r="D25" s="167"/>
      <c r="E25" s="127"/>
      <c r="F25" s="127"/>
      <c r="G25" s="126"/>
      <c r="H25" s="127"/>
      <c r="I25" s="168"/>
      <c r="J25" s="146"/>
      <c r="K25" s="126"/>
      <c r="L25" s="127"/>
      <c r="M25" s="44"/>
      <c r="N25" s="58"/>
      <c r="O25" s="75"/>
      <c r="P25" s="58"/>
      <c r="Q25" s="58"/>
      <c r="R25" s="58"/>
      <c r="S25" s="58"/>
      <c r="T25" s="76"/>
      <c r="U25" s="59"/>
      <c r="V25" s="37"/>
      <c r="W25" s="37"/>
      <c r="X25" s="43"/>
    </row>
    <row r="26" spans="2:33" ht="16.5" thickBot="1">
      <c r="B26" s="125"/>
      <c r="C26" s="127"/>
      <c r="D26" s="167"/>
      <c r="E26" s="127"/>
      <c r="F26" s="127"/>
      <c r="G26" s="140">
        <v>0</v>
      </c>
      <c r="H26" s="127"/>
      <c r="I26" s="168"/>
      <c r="J26" s="146"/>
      <c r="K26" s="126"/>
      <c r="L26" s="127"/>
      <c r="M26" s="44"/>
      <c r="N26" s="58"/>
      <c r="O26" s="75"/>
      <c r="P26" s="58"/>
      <c r="Q26" s="58"/>
      <c r="R26" s="140">
        <f>G26*K58+H57</f>
        <v>0</v>
      </c>
      <c r="S26" s="58"/>
      <c r="T26" s="76"/>
      <c r="U26" s="59"/>
      <c r="V26" s="58"/>
      <c r="W26" s="37"/>
      <c r="X26" s="43"/>
    </row>
    <row r="27" spans="2:33" ht="16.5" thickBot="1">
      <c r="B27" s="125"/>
      <c r="C27" s="127"/>
      <c r="D27" s="167"/>
      <c r="E27" s="127"/>
      <c r="F27" s="215">
        <f>E23+H24</f>
        <v>13267</v>
      </c>
      <c r="G27" s="127"/>
      <c r="H27" s="127"/>
      <c r="I27" s="167"/>
      <c r="J27" s="127"/>
      <c r="K27" s="127"/>
      <c r="L27" s="127"/>
      <c r="M27" s="44"/>
      <c r="N27" s="44"/>
      <c r="O27" s="77"/>
      <c r="P27" s="44"/>
      <c r="Q27" s="217">
        <f>P23+S24</f>
        <v>14408</v>
      </c>
      <c r="R27" s="44"/>
      <c r="S27" s="44"/>
      <c r="T27" s="77"/>
      <c r="U27" s="44"/>
      <c r="V27" s="44"/>
      <c r="W27" s="37"/>
      <c r="X27" s="43"/>
    </row>
    <row r="28" spans="2:33" ht="15.75">
      <c r="B28" s="125"/>
      <c r="C28" s="127"/>
      <c r="D28" s="128"/>
      <c r="E28" s="126"/>
      <c r="F28" s="133" t="s">
        <v>55</v>
      </c>
      <c r="G28" s="169"/>
      <c r="H28" s="169"/>
      <c r="I28" s="127"/>
      <c r="J28" s="127"/>
      <c r="K28" s="127"/>
      <c r="L28" s="127"/>
      <c r="M28" s="44"/>
      <c r="N28" s="44"/>
      <c r="O28" s="44"/>
      <c r="P28" s="44"/>
      <c r="Q28" s="45" t="s">
        <v>55</v>
      </c>
      <c r="R28" s="44"/>
      <c r="S28" s="44"/>
      <c r="T28" s="44"/>
      <c r="U28" s="44"/>
      <c r="V28" s="44"/>
      <c r="W28" s="37"/>
      <c r="X28" s="43"/>
    </row>
    <row r="29" spans="2:33" ht="17.25" customHeight="1">
      <c r="B29" s="33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37"/>
      <c r="X29" s="43"/>
    </row>
    <row r="30" spans="2:33" ht="16.5" thickBot="1">
      <c r="B30" s="82"/>
      <c r="C30" s="44"/>
      <c r="D30" s="44"/>
      <c r="E30" s="71" t="s">
        <v>55</v>
      </c>
      <c r="F30" s="83"/>
      <c r="G30" s="44"/>
      <c r="H30" s="44"/>
      <c r="I30" s="44"/>
      <c r="J30" s="44"/>
      <c r="K30" s="44"/>
      <c r="L30" s="78"/>
      <c r="M30" s="127"/>
      <c r="N30" s="127"/>
      <c r="O30" s="127"/>
      <c r="P30" s="174" t="s">
        <v>55</v>
      </c>
      <c r="Q30" s="126"/>
      <c r="R30" s="126"/>
      <c r="S30" s="127"/>
      <c r="T30" s="127"/>
      <c r="U30" s="127"/>
      <c r="V30" s="127"/>
      <c r="W30" s="126"/>
      <c r="X30" s="175"/>
    </row>
    <row r="31" spans="2:33" ht="16.5" thickBot="1">
      <c r="B31" s="82"/>
      <c r="C31" s="44"/>
      <c r="D31" s="84"/>
      <c r="E31" s="85"/>
      <c r="F31" s="37"/>
      <c r="H31" s="216">
        <f>F34+I35</f>
        <v>16781</v>
      </c>
      <c r="I31" s="44"/>
      <c r="J31" s="86" t="s">
        <v>8</v>
      </c>
      <c r="K31" s="87"/>
      <c r="L31" s="53">
        <v>2027</v>
      </c>
      <c r="M31" s="176"/>
      <c r="N31" s="176"/>
      <c r="O31" s="177"/>
      <c r="P31" s="145"/>
      <c r="Q31" s="178"/>
      <c r="R31" s="178"/>
      <c r="S31" s="219">
        <f>Q34+T35</f>
        <v>18687</v>
      </c>
      <c r="T31" s="176"/>
      <c r="U31" s="180" t="s">
        <v>8</v>
      </c>
      <c r="V31" s="181"/>
      <c r="W31" s="182">
        <v>2037</v>
      </c>
      <c r="X31" s="175"/>
    </row>
    <row r="32" spans="2:33" ht="15.75">
      <c r="B32" s="82"/>
      <c r="C32" s="58"/>
      <c r="D32" s="55"/>
      <c r="E32" s="56"/>
      <c r="F32" s="44"/>
      <c r="G32" s="172">
        <f>R12*K61+H60</f>
        <v>0</v>
      </c>
      <c r="H32" s="58"/>
      <c r="I32" s="58"/>
      <c r="J32" s="59"/>
      <c r="L32" s="35"/>
      <c r="M32" s="183"/>
      <c r="N32" s="127"/>
      <c r="O32" s="184"/>
      <c r="P32" s="185"/>
      <c r="Q32" s="183"/>
      <c r="R32" s="140">
        <f>G32*K66+H65</f>
        <v>0</v>
      </c>
      <c r="S32" s="183"/>
      <c r="T32" s="183"/>
      <c r="U32" s="186"/>
      <c r="V32" s="187"/>
      <c r="W32" s="187"/>
      <c r="X32" s="175"/>
    </row>
    <row r="33" spans="2:24" ht="15">
      <c r="B33" s="82"/>
      <c r="C33" s="58"/>
      <c r="D33" s="55"/>
      <c r="E33" s="56"/>
      <c r="F33" s="58"/>
      <c r="G33" s="88" t="s">
        <v>9</v>
      </c>
      <c r="H33" s="58"/>
      <c r="I33" s="58"/>
      <c r="J33" s="59"/>
      <c r="K33" s="58"/>
      <c r="L33" s="78"/>
      <c r="M33" s="183"/>
      <c r="N33" s="183"/>
      <c r="O33" s="184"/>
      <c r="P33" s="185"/>
      <c r="Q33" s="183"/>
      <c r="R33" s="183"/>
      <c r="S33" s="183"/>
      <c r="T33" s="183"/>
      <c r="U33" s="186"/>
      <c r="V33" s="183"/>
      <c r="W33" s="178"/>
      <c r="X33" s="175"/>
    </row>
    <row r="34" spans="2:24" ht="15.75">
      <c r="B34" s="82"/>
      <c r="C34" s="58"/>
      <c r="D34" s="55"/>
      <c r="E34" s="56"/>
      <c r="F34" s="50">
        <f>SUM(E35:G35)</f>
        <v>8617</v>
      </c>
      <c r="G34" s="58"/>
      <c r="H34" s="58"/>
      <c r="I34" s="58"/>
      <c r="J34" s="59"/>
      <c r="K34" s="58"/>
      <c r="L34" s="78"/>
      <c r="M34" s="183"/>
      <c r="N34" s="183"/>
      <c r="O34" s="184"/>
      <c r="P34" s="185"/>
      <c r="Q34" s="179">
        <f>SUM(P35:R35)</f>
        <v>9617</v>
      </c>
      <c r="R34" s="183"/>
      <c r="S34" s="183"/>
      <c r="T34" s="183"/>
      <c r="U34" s="186"/>
      <c r="V34" s="183"/>
      <c r="W34" s="178"/>
      <c r="X34" s="175"/>
    </row>
    <row r="35" spans="2:24" ht="16.5" thickBot="1">
      <c r="B35" s="82"/>
      <c r="C35" s="60"/>
      <c r="D35" s="61"/>
      <c r="E35" s="89">
        <v>468</v>
      </c>
      <c r="F35" s="89">
        <v>7693</v>
      </c>
      <c r="G35" s="89">
        <v>456</v>
      </c>
      <c r="H35" s="58"/>
      <c r="I35" s="57">
        <f>J37+H43+D39</f>
        <v>8164</v>
      </c>
      <c r="J35" s="63" t="s">
        <v>56</v>
      </c>
      <c r="K35" s="64"/>
      <c r="L35" s="90"/>
      <c r="M35" s="176"/>
      <c r="N35" s="188"/>
      <c r="O35" s="189"/>
      <c r="P35" s="179">
        <v>518</v>
      </c>
      <c r="Q35" s="179">
        <v>8599</v>
      </c>
      <c r="R35" s="179">
        <v>500</v>
      </c>
      <c r="S35" s="183"/>
      <c r="T35" s="179">
        <f>U37+S43+O39</f>
        <v>9070</v>
      </c>
      <c r="U35" s="190" t="s">
        <v>56</v>
      </c>
      <c r="V35" s="191"/>
      <c r="W35" s="192"/>
      <c r="X35" s="193"/>
    </row>
    <row r="36" spans="2:24" ht="16.5" thickTop="1" thickBot="1">
      <c r="B36" s="82"/>
      <c r="C36" s="65"/>
      <c r="D36" s="65"/>
      <c r="E36" s="47"/>
      <c r="F36" s="47"/>
      <c r="G36" s="47"/>
      <c r="H36" s="44"/>
      <c r="I36" s="44"/>
      <c r="J36" s="65"/>
      <c r="K36" s="65"/>
      <c r="L36" s="78"/>
      <c r="M36" s="183"/>
      <c r="N36" s="194"/>
      <c r="O36" s="194"/>
      <c r="P36" s="195"/>
      <c r="Q36" s="195"/>
      <c r="R36" s="195"/>
      <c r="S36" s="176"/>
      <c r="T36" s="176"/>
      <c r="U36" s="194"/>
      <c r="V36" s="194"/>
      <c r="W36" s="178"/>
      <c r="X36" s="175"/>
    </row>
    <row r="37" spans="2:24" ht="16.5" thickBot="1">
      <c r="B37" s="217">
        <f>D37+C40</f>
        <v>4390</v>
      </c>
      <c r="C37" s="58"/>
      <c r="D37" s="57">
        <f>E35+J38+G43</f>
        <v>1458</v>
      </c>
      <c r="E37" s="44"/>
      <c r="F37" s="44"/>
      <c r="G37" s="44"/>
      <c r="H37" s="44"/>
      <c r="I37" s="68"/>
      <c r="J37" s="89">
        <v>929</v>
      </c>
      <c r="K37" s="58"/>
      <c r="L37" s="78"/>
      <c r="M37" s="219">
        <f>O37+N40</f>
        <v>4709</v>
      </c>
      <c r="N37" s="183"/>
      <c r="O37" s="179">
        <f>P35+U38+R43</f>
        <v>1538</v>
      </c>
      <c r="P37" s="176"/>
      <c r="Q37" s="176"/>
      <c r="R37" s="176"/>
      <c r="S37" s="176"/>
      <c r="T37" s="196"/>
      <c r="U37" s="179">
        <v>1019</v>
      </c>
      <c r="V37" s="183"/>
      <c r="W37" s="178"/>
      <c r="X37" s="175"/>
    </row>
    <row r="38" spans="2:24" ht="15.75">
      <c r="B38" s="91"/>
      <c r="C38" s="58"/>
      <c r="D38" s="58"/>
      <c r="E38" s="44"/>
      <c r="F38" s="170"/>
      <c r="G38" s="156">
        <f>B39+G46+L39+J38+J39+G43</f>
        <v>1453</v>
      </c>
      <c r="H38" s="170"/>
      <c r="I38" s="68"/>
      <c r="J38" s="89">
        <v>810</v>
      </c>
      <c r="K38" s="57">
        <f>SUM(J37:J39)</f>
        <v>2202</v>
      </c>
      <c r="M38" s="183"/>
      <c r="N38" s="183"/>
      <c r="O38" s="183"/>
      <c r="P38" s="176"/>
      <c r="Q38" s="127"/>
      <c r="R38" s="156">
        <f>M39+R46+W39+U38+U39+R43</f>
        <v>1544</v>
      </c>
      <c r="S38" s="127"/>
      <c r="T38" s="196"/>
      <c r="U38" s="179">
        <v>830</v>
      </c>
      <c r="V38" s="179">
        <f>SUM(U37:U39)</f>
        <v>2373</v>
      </c>
      <c r="W38" s="178"/>
      <c r="X38" s="175"/>
    </row>
    <row r="39" spans="2:24" ht="15.75">
      <c r="B39" s="157">
        <f>M19*K60+H61</f>
        <v>0</v>
      </c>
      <c r="C39" s="58"/>
      <c r="D39" s="89">
        <v>515</v>
      </c>
      <c r="E39" s="44"/>
      <c r="F39" s="158">
        <f>F35+G35+J39+G46+G32+L39</f>
        <v>8612</v>
      </c>
      <c r="G39" s="171"/>
      <c r="H39" s="159">
        <f>G46+G32+B39+G43+H43+D39</f>
        <v>7415</v>
      </c>
      <c r="I39" s="68"/>
      <c r="J39" s="89">
        <v>463</v>
      </c>
      <c r="K39" s="58"/>
      <c r="L39" s="140">
        <f>W19*K62+H63</f>
        <v>0</v>
      </c>
      <c r="M39" s="140">
        <f>B39*K65+H66</f>
        <v>0</v>
      </c>
      <c r="N39" s="183"/>
      <c r="O39" s="179">
        <v>531</v>
      </c>
      <c r="P39" s="176"/>
      <c r="Q39" s="158">
        <f>Q35+R35+U39+R46+R32+W39</f>
        <v>9623</v>
      </c>
      <c r="R39" s="126"/>
      <c r="S39" s="159">
        <f>R46+R32+M39+R43+S43+O39</f>
        <v>8241</v>
      </c>
      <c r="T39" s="196"/>
      <c r="U39" s="179">
        <v>524</v>
      </c>
      <c r="V39" s="183"/>
      <c r="W39" s="140">
        <f>L39*K67+H68</f>
        <v>0</v>
      </c>
      <c r="X39" s="175"/>
    </row>
    <row r="40" spans="2:24" ht="16.5" thickBot="1">
      <c r="B40" s="91"/>
      <c r="C40" s="93">
        <f>SUM(D39:D41)</f>
        <v>2932</v>
      </c>
      <c r="D40" s="89">
        <v>1552</v>
      </c>
      <c r="E40" s="44"/>
      <c r="F40" s="171"/>
      <c r="G40" s="160">
        <f>B39+L39+G32+D39+D40+G35</f>
        <v>2523</v>
      </c>
      <c r="H40" s="170"/>
      <c r="I40" s="44"/>
      <c r="J40" s="58"/>
      <c r="K40" s="58"/>
      <c r="M40" s="183"/>
      <c r="N40" s="179">
        <f>SUM(O39:O41)</f>
        <v>3171</v>
      </c>
      <c r="O40" s="179">
        <v>1725</v>
      </c>
      <c r="P40" s="176"/>
      <c r="Q40" s="126"/>
      <c r="R40" s="160">
        <f>M39+W39+R32+O39+O40+R35</f>
        <v>2756</v>
      </c>
      <c r="S40" s="127"/>
      <c r="T40" s="176"/>
      <c r="U40" s="183"/>
      <c r="V40" s="183"/>
      <c r="W40" s="178"/>
      <c r="X40" s="175"/>
    </row>
    <row r="41" spans="2:24" ht="16.5" thickBot="1">
      <c r="B41" s="82"/>
      <c r="C41" s="58"/>
      <c r="D41" s="89">
        <v>865</v>
      </c>
      <c r="E41" s="44"/>
      <c r="F41" s="44"/>
      <c r="G41" s="37"/>
      <c r="H41" s="44"/>
      <c r="I41" s="44"/>
      <c r="J41" s="57">
        <f>I43+D40+G35</f>
        <v>2379</v>
      </c>
      <c r="K41" s="58"/>
      <c r="L41" s="216">
        <f>J41+K38</f>
        <v>4581</v>
      </c>
      <c r="M41" s="183"/>
      <c r="N41" s="183"/>
      <c r="O41" s="179">
        <v>915</v>
      </c>
      <c r="P41" s="176"/>
      <c r="Q41" s="176"/>
      <c r="R41" s="178"/>
      <c r="S41" s="176"/>
      <c r="T41" s="176"/>
      <c r="U41" s="179">
        <f>T43+O40+R35</f>
        <v>2644</v>
      </c>
      <c r="V41" s="183"/>
      <c r="W41" s="221">
        <f>U41+V38</f>
        <v>5017</v>
      </c>
      <c r="X41" s="175"/>
    </row>
    <row r="42" spans="2:24" ht="15.75" thickBot="1">
      <c r="B42" s="82"/>
      <c r="C42" s="70"/>
      <c r="D42" s="70"/>
      <c r="E42" s="44"/>
      <c r="F42" s="44"/>
      <c r="G42" s="47"/>
      <c r="H42" s="47"/>
      <c r="I42" s="47"/>
      <c r="J42" s="70"/>
      <c r="K42" s="70"/>
      <c r="L42" s="78"/>
      <c r="M42" s="183"/>
      <c r="N42" s="198"/>
      <c r="O42" s="198"/>
      <c r="P42" s="176"/>
      <c r="Q42" s="176"/>
      <c r="R42" s="195"/>
      <c r="S42" s="195"/>
      <c r="T42" s="195"/>
      <c r="U42" s="198"/>
      <c r="V42" s="198"/>
      <c r="W42" s="178"/>
      <c r="X42" s="175"/>
    </row>
    <row r="43" spans="2:24" ht="16.5" thickTop="1">
      <c r="B43" s="94" t="s">
        <v>56</v>
      </c>
      <c r="C43" s="72"/>
      <c r="D43" s="73"/>
      <c r="E43" s="57">
        <f>D41+F35+J39</f>
        <v>9021</v>
      </c>
      <c r="F43" s="58"/>
      <c r="G43" s="89">
        <v>180</v>
      </c>
      <c r="H43" s="89">
        <v>6720</v>
      </c>
      <c r="I43" s="89">
        <v>371</v>
      </c>
      <c r="J43" s="74"/>
      <c r="K43" s="72"/>
      <c r="L43" s="78"/>
      <c r="M43" s="199" t="s">
        <v>56</v>
      </c>
      <c r="N43" s="200"/>
      <c r="O43" s="201"/>
      <c r="P43" s="179">
        <f>O41+Q35+U39</f>
        <v>10038</v>
      </c>
      <c r="Q43" s="183"/>
      <c r="R43" s="179">
        <v>190</v>
      </c>
      <c r="S43" s="179">
        <v>7520</v>
      </c>
      <c r="T43" s="179">
        <v>419</v>
      </c>
      <c r="U43" s="202"/>
      <c r="V43" s="200"/>
      <c r="W43" s="178"/>
      <c r="X43" s="175"/>
    </row>
    <row r="44" spans="2:24" ht="15.75">
      <c r="B44" s="82"/>
      <c r="C44" s="58"/>
      <c r="D44" s="75"/>
      <c r="E44" s="58"/>
      <c r="F44" s="58"/>
      <c r="G44" s="58"/>
      <c r="H44" s="57">
        <f>SUM(G43:I43)</f>
        <v>7271</v>
      </c>
      <c r="I44" s="76"/>
      <c r="J44" s="59"/>
      <c r="K44" s="44"/>
      <c r="L44" s="78"/>
      <c r="M44" s="183"/>
      <c r="N44" s="183"/>
      <c r="O44" s="203"/>
      <c r="P44" s="183"/>
      <c r="Q44" s="183"/>
      <c r="R44" s="183"/>
      <c r="S44" s="179">
        <f>SUM(R43:T43)</f>
        <v>8129</v>
      </c>
      <c r="T44" s="204"/>
      <c r="U44" s="186"/>
      <c r="V44" s="176"/>
      <c r="W44" s="178"/>
      <c r="X44" s="175"/>
    </row>
    <row r="45" spans="2:24" ht="16.5" customHeight="1">
      <c r="B45" s="82"/>
      <c r="C45" s="95"/>
      <c r="D45" s="96"/>
      <c r="E45" s="95"/>
      <c r="F45" s="95"/>
      <c r="G45" s="95"/>
      <c r="H45" s="95"/>
      <c r="I45" s="97"/>
      <c r="J45" s="98"/>
      <c r="K45" s="37"/>
      <c r="L45" s="34"/>
      <c r="M45" s="205"/>
      <c r="N45" s="205"/>
      <c r="O45" s="206"/>
      <c r="P45" s="205"/>
      <c r="Q45" s="205"/>
      <c r="R45" s="205"/>
      <c r="S45" s="205"/>
      <c r="T45" s="207"/>
      <c r="U45" s="141"/>
      <c r="V45" s="178"/>
      <c r="W45" s="178"/>
      <c r="X45" s="175"/>
    </row>
    <row r="46" spans="2:24" ht="16.5" thickBot="1">
      <c r="B46" s="82"/>
      <c r="C46" s="37"/>
      <c r="D46" s="99"/>
      <c r="E46" s="37"/>
      <c r="F46" s="37"/>
      <c r="G46" s="173">
        <f>R26*K63+H62</f>
        <v>0</v>
      </c>
      <c r="H46" s="37"/>
      <c r="I46" s="100"/>
      <c r="J46" s="54"/>
      <c r="K46" s="37"/>
      <c r="L46" s="34"/>
      <c r="M46" s="178"/>
      <c r="N46" s="178"/>
      <c r="O46" s="208"/>
      <c r="P46" s="178"/>
      <c r="Q46" s="178"/>
      <c r="R46" s="140">
        <f>G46*K68+H67</f>
        <v>0</v>
      </c>
      <c r="S46" s="178"/>
      <c r="T46" s="209"/>
      <c r="U46" s="141"/>
      <c r="V46" s="205"/>
      <c r="W46" s="178"/>
      <c r="X46" s="175"/>
    </row>
    <row r="47" spans="2:24" ht="16.5" thickBot="1">
      <c r="B47" s="82"/>
      <c r="C47" s="37"/>
      <c r="D47" s="37"/>
      <c r="E47" s="54"/>
      <c r="F47" s="216">
        <f>H44+E43</f>
        <v>16292</v>
      </c>
      <c r="G47" s="37"/>
      <c r="H47" s="37"/>
      <c r="I47" s="99"/>
      <c r="J47" s="37"/>
      <c r="K47" s="37"/>
      <c r="L47" s="34"/>
      <c r="M47" s="178"/>
      <c r="N47" s="178"/>
      <c r="O47" s="208"/>
      <c r="P47" s="178"/>
      <c r="Q47" s="220">
        <f>P43+S44</f>
        <v>18167</v>
      </c>
      <c r="R47" s="178"/>
      <c r="S47" s="178"/>
      <c r="T47" s="208"/>
      <c r="U47" s="178"/>
      <c r="V47" s="178"/>
      <c r="W47" s="178"/>
      <c r="X47" s="175"/>
    </row>
    <row r="48" spans="2:24" ht="15.75">
      <c r="B48" s="82"/>
      <c r="C48" s="37"/>
      <c r="D48" s="37"/>
      <c r="E48" s="37"/>
      <c r="F48" s="45" t="s">
        <v>55</v>
      </c>
      <c r="G48" s="37"/>
      <c r="H48" s="37"/>
      <c r="I48" s="37"/>
      <c r="J48" s="37"/>
      <c r="K48" s="37"/>
      <c r="L48" s="34"/>
      <c r="M48" s="178"/>
      <c r="N48" s="178"/>
      <c r="O48" s="178"/>
      <c r="P48" s="129"/>
      <c r="Q48" s="211" t="s">
        <v>55</v>
      </c>
      <c r="R48" s="178"/>
      <c r="S48" s="178"/>
      <c r="T48" s="178"/>
      <c r="U48" s="178"/>
      <c r="V48" s="178"/>
      <c r="W48" s="178"/>
      <c r="X48" s="175"/>
    </row>
    <row r="49" spans="2:24" ht="14.25">
      <c r="B49" s="82"/>
      <c r="C49" s="37"/>
      <c r="D49" s="37"/>
      <c r="E49" s="37"/>
      <c r="F49" s="37"/>
      <c r="G49" s="37"/>
      <c r="H49" s="37"/>
      <c r="I49" s="37"/>
      <c r="J49" s="37"/>
      <c r="K49" s="101"/>
      <c r="L49" s="3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212"/>
      <c r="X49" s="175"/>
    </row>
    <row r="50" spans="2:24" ht="15" thickBot="1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4"/>
    </row>
    <row r="55" spans="2:24" ht="14.25">
      <c r="G55" s="222" t="s">
        <v>13</v>
      </c>
      <c r="H55" s="222"/>
      <c r="I55" s="222"/>
      <c r="J55" s="222" t="s">
        <v>25</v>
      </c>
      <c r="K55" s="223">
        <f>1+(N20-C20)/C20</f>
        <v>1.0228426395939085</v>
      </c>
    </row>
    <row r="56" spans="2:24" ht="14.25">
      <c r="G56" s="222" t="s">
        <v>14</v>
      </c>
      <c r="H56" s="222"/>
      <c r="I56" s="222"/>
      <c r="J56" s="222" t="s">
        <v>26</v>
      </c>
      <c r="K56" s="223">
        <f>1+(Q14-F14)/F14</f>
        <v>1.1038172353961828</v>
      </c>
    </row>
    <row r="57" spans="2:24" ht="14.25">
      <c r="G57" s="222" t="s">
        <v>15</v>
      </c>
      <c r="H57" s="222"/>
      <c r="I57" s="222"/>
      <c r="J57" s="222" t="s">
        <v>27</v>
      </c>
      <c r="K57" s="223">
        <f>1+(V18-K18)/K18</f>
        <v>1.1949610077984403</v>
      </c>
    </row>
    <row r="58" spans="2:24" ht="14.25">
      <c r="G58" s="222" t="s">
        <v>16</v>
      </c>
      <c r="H58" s="222"/>
      <c r="I58" s="222"/>
      <c r="J58" s="222" t="s">
        <v>28</v>
      </c>
      <c r="K58" s="223">
        <f>1+(S24-H24)/H24</f>
        <v>1.0787348586810228</v>
      </c>
    </row>
    <row r="59" spans="2:24" ht="14.25">
      <c r="G59" s="222"/>
      <c r="H59" s="222"/>
      <c r="I59" s="222"/>
      <c r="J59" s="222"/>
      <c r="K59" s="223"/>
    </row>
    <row r="60" spans="2:24" ht="14.25">
      <c r="G60" s="222" t="s">
        <v>17</v>
      </c>
      <c r="H60" s="222"/>
      <c r="I60" s="222"/>
      <c r="J60" s="222" t="s">
        <v>29</v>
      </c>
      <c r="K60" s="223">
        <f>1+(C40-N20)/N20</f>
        <v>1.0393477490251684</v>
      </c>
    </row>
    <row r="61" spans="2:24" ht="14.25">
      <c r="G61" s="222" t="s">
        <v>18</v>
      </c>
      <c r="H61" s="222"/>
      <c r="I61" s="222"/>
      <c r="J61" s="222" t="s">
        <v>30</v>
      </c>
      <c r="K61" s="223">
        <f>1+(F34-Q14)/Q14</f>
        <v>1.1287660466334817</v>
      </c>
    </row>
    <row r="62" spans="2:24" ht="14.25">
      <c r="G62" s="222" t="s">
        <v>19</v>
      </c>
      <c r="H62" s="222"/>
      <c r="I62" s="222"/>
      <c r="J62" s="222" t="s">
        <v>31</v>
      </c>
      <c r="K62" s="223">
        <f>1+(K38-V18)/V18</f>
        <v>1.1054216867469879</v>
      </c>
    </row>
    <row r="63" spans="2:24" ht="14.25">
      <c r="G63" s="222" t="s">
        <v>20</v>
      </c>
      <c r="H63" s="222"/>
      <c r="I63" s="222"/>
      <c r="J63" s="222" t="s">
        <v>32</v>
      </c>
      <c r="K63" s="223">
        <f>1+(H44-S24)/H44</f>
        <v>1.1181405583826158</v>
      </c>
    </row>
    <row r="64" spans="2:24" ht="14.25">
      <c r="G64" s="222"/>
      <c r="H64" s="222"/>
      <c r="I64" s="222"/>
      <c r="J64" s="222"/>
      <c r="K64" s="223"/>
    </row>
    <row r="65" spans="7:11" ht="14.25">
      <c r="G65" s="222" t="s">
        <v>21</v>
      </c>
      <c r="H65" s="222"/>
      <c r="I65" s="222"/>
      <c r="J65" s="222" t="s">
        <v>33</v>
      </c>
      <c r="K65" s="223">
        <f>1+(N40-C40)/C40</f>
        <v>1.0815143246930423</v>
      </c>
    </row>
    <row r="66" spans="7:11" ht="14.25">
      <c r="G66" s="222" t="s">
        <v>22</v>
      </c>
      <c r="H66" s="222"/>
      <c r="I66" s="222"/>
      <c r="J66" s="222" t="s">
        <v>34</v>
      </c>
      <c r="K66" s="223">
        <f>1+(Q34-F34)/F34</f>
        <v>1.1160496692584425</v>
      </c>
    </row>
    <row r="67" spans="7:11" ht="14.25">
      <c r="G67" s="222" t="s">
        <v>23</v>
      </c>
      <c r="H67" s="222"/>
      <c r="I67" s="222"/>
      <c r="J67" s="222" t="s">
        <v>35</v>
      </c>
      <c r="K67" s="223">
        <f>1+(V38-K38)/K38</f>
        <v>1.0776566757493189</v>
      </c>
    </row>
    <row r="68" spans="7:11" ht="14.25">
      <c r="G68" s="222" t="s">
        <v>24</v>
      </c>
      <c r="H68" s="222"/>
      <c r="I68" s="222"/>
      <c r="J68" s="222" t="s">
        <v>36</v>
      </c>
      <c r="K68" s="223">
        <f>1+(S44-H44)/H44</f>
        <v>1.1180030257186082</v>
      </c>
    </row>
  </sheetData>
  <mergeCells count="9">
    <mergeCell ref="B7:F7"/>
    <mergeCell ref="O7:P7"/>
    <mergeCell ref="B3:E3"/>
    <mergeCell ref="B4:E4"/>
    <mergeCell ref="B5:F5"/>
    <mergeCell ref="L7:N7"/>
    <mergeCell ref="L5:N5"/>
    <mergeCell ref="O5:P5"/>
    <mergeCell ref="B6:F6"/>
  </mergeCells>
  <phoneticPr fontId="0" type="noConversion"/>
  <printOptions horizontalCentered="1" verticalCentered="1"/>
  <pageMargins left="0" right="0" top="0.25" bottom="0.25" header="0" footer="0"/>
  <pageSetup scale="4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AM Forecasts</vt:lpstr>
      <vt:lpstr>PM Forecasts</vt:lpstr>
      <vt:lpstr>AADT Forecasts</vt:lpstr>
      <vt:lpstr>'AADT Forecasts'!Print_Area</vt:lpstr>
      <vt:lpstr>'AM Forecasts'!Print_Area</vt:lpstr>
      <vt:lpstr>'PM Forecasts'!Print_Area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Wendt</dc:creator>
  <cp:lastModifiedBy>David Meurett</cp:lastModifiedBy>
  <cp:lastPrinted>2011-10-26T18:24:22Z</cp:lastPrinted>
  <dcterms:created xsi:type="dcterms:W3CDTF">2005-02-23T16:12:05Z</dcterms:created>
  <dcterms:modified xsi:type="dcterms:W3CDTF">2011-10-26T20:21:01Z</dcterms:modified>
</cp:coreProperties>
</file>